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20730" windowHeight="11760"/>
  </bookViews>
  <sheets>
    <sheet name="стр.1_5" sheetId="1" r:id="rId1"/>
  </sheets>
  <definedNames>
    <definedName name="TABLE" localSheetId="0">стр.1_5!$A$7:$F$43</definedName>
    <definedName name="_xlnm.Print_Titles" localSheetId="0">стр.1_5!$7:$7</definedName>
  </definedNames>
  <calcPr calcId="125725"/>
</workbook>
</file>

<file path=xl/calcChain.xml><?xml version="1.0" encoding="utf-8"?>
<calcChain xmlns="http://schemas.openxmlformats.org/spreadsheetml/2006/main">
  <c r="D30" i="1"/>
  <c r="D24"/>
  <c r="D9"/>
  <c r="E30"/>
  <c r="E24"/>
  <c r="E9"/>
  <c r="F30"/>
  <c r="F24"/>
  <c r="F9"/>
  <c r="F36" l="1"/>
  <c r="E36"/>
  <c r="D36"/>
  <c r="F35" l="1"/>
  <c r="E39"/>
  <c r="D39"/>
  <c r="F19" l="1"/>
</calcChain>
</file>

<file path=xl/sharedStrings.xml><?xml version="1.0" encoding="utf-8"?>
<sst xmlns="http://schemas.openxmlformats.org/spreadsheetml/2006/main" count="130" uniqueCount="88">
  <si>
    <t>Наименование показателей</t>
  </si>
  <si>
    <t>Единица измерения</t>
  </si>
  <si>
    <t>1.</t>
  </si>
  <si>
    <t>Показатели эффективности деятельности организации</t>
  </si>
  <si>
    <t>1.1.</t>
  </si>
  <si>
    <t>Выручка</t>
  </si>
  <si>
    <t>тыс. рублей</t>
  </si>
  <si>
    <t>1.2.</t>
  </si>
  <si>
    <t>Прибыль (убыток) от продаж</t>
  </si>
  <si>
    <t>1.3.</t>
  </si>
  <si>
    <t>EBITDA (прибыль до процентов, налогов и амортизации)</t>
  </si>
  <si>
    <t>1.4.</t>
  </si>
  <si>
    <t>Чистая прибыль (убыток)</t>
  </si>
  <si>
    <t>2.</t>
  </si>
  <si>
    <t>Показатели рентабельности организации</t>
  </si>
  <si>
    <t>2.1.</t>
  </si>
  <si>
    <t>процент</t>
  </si>
  <si>
    <t>3.</t>
  </si>
  <si>
    <t>3.1.</t>
  </si>
  <si>
    <t>МВт</t>
  </si>
  <si>
    <t>3.2.</t>
  </si>
  <si>
    <t>МВт·ч</t>
  </si>
  <si>
    <t>3.3.</t>
  </si>
  <si>
    <t>тыс. кВт·ч</t>
  </si>
  <si>
    <t>3.5.</t>
  </si>
  <si>
    <t>3.6.</t>
  </si>
  <si>
    <t>3.7.</t>
  </si>
  <si>
    <t>3.8.</t>
  </si>
  <si>
    <t>4.</t>
  </si>
  <si>
    <t>Необходимая валовая выручка по регулируемым видам деятельности организации - всего</t>
  </si>
  <si>
    <t>4.1.</t>
  </si>
  <si>
    <t>оплата труда</t>
  </si>
  <si>
    <t>ремонт основных фондов</t>
  </si>
  <si>
    <t>материальные затраты</t>
  </si>
  <si>
    <t>4.2.</t>
  </si>
  <si>
    <t>4.3.</t>
  </si>
  <si>
    <t>4.4.</t>
  </si>
  <si>
    <t>4.4.1.</t>
  </si>
  <si>
    <t>Реквизиты инвестиционной программы (кем утверждена, дата утверждения, номер приказа)</t>
  </si>
  <si>
    <t>Справочно:</t>
  </si>
  <si>
    <t>у.е.</t>
  </si>
  <si>
    <t>тыс. рублей (у.е.)</t>
  </si>
  <si>
    <t>5.</t>
  </si>
  <si>
    <t>Показатели численности персонала и фонда оплаты труда по регулируемым видам деятельности</t>
  </si>
  <si>
    <t>5.1.</t>
  </si>
  <si>
    <t>Среднесписочная численность персонала</t>
  </si>
  <si>
    <t>человек</t>
  </si>
  <si>
    <t>5.2.</t>
  </si>
  <si>
    <t>Среднемесячная заработная плата на одного работника</t>
  </si>
  <si>
    <t>5.3.</t>
  </si>
  <si>
    <t>Реквизиты отраслевого тарифного соглашения (дата утверждения, срок действия)</t>
  </si>
  <si>
    <t>Уставный капитал (складочный капитал, уставный фонд, вклады товарищей)</t>
  </si>
  <si>
    <t>Анализ финансовой устойчивости по величине излишка (недостатка) собственных оборотных средств</t>
  </si>
  <si>
    <t>№ 
п/п</t>
  </si>
  <si>
    <t>Приложение № 2
к предложению о размере цен (тарифов), долгосрочных параметров регулирования</t>
  </si>
  <si>
    <t xml:space="preserve">
3.4.</t>
  </si>
  <si>
    <t xml:space="preserve">
тыс. кВт·ч</t>
  </si>
  <si>
    <t>Показатели регулируемых 
видов деятельности организации</t>
  </si>
  <si>
    <t>Рентабельность продаж (величина прибыли от продаж 
в каждом рубле выручки). 
Нормальное значение для данной отрасли от 9 процентов и более</t>
  </si>
  <si>
    <t>Выпадающие, 
излишние доходы (расходы) прошлых лет</t>
  </si>
  <si>
    <t>тыс. рублей на 
человека</t>
  </si>
  <si>
    <r>
      <t>_____</t>
    </r>
    <r>
      <rPr>
        <vertAlign val="superscript"/>
        <sz val="10"/>
        <rFont val="Times New Roman"/>
        <family val="1"/>
        <charset val="204"/>
      </rPr>
      <t>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</si>
  <si>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r>
      <t>_____</t>
    </r>
    <r>
      <rPr>
        <vertAlign val="superscript"/>
        <sz val="10"/>
        <rFont val="Times New Roman"/>
        <family val="1"/>
        <charset val="204"/>
      </rPr>
      <t>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организацией, осуществляющей оперативно-диспетчерское управление в электроэнергетике.</t>
    </r>
  </si>
  <si>
    <r>
      <t>_____</t>
    </r>
    <r>
      <rPr>
        <vertAlign val="superscript"/>
        <sz val="10"/>
        <rFont val="Times New Roman"/>
        <family val="1"/>
        <charset val="204"/>
      </rPr>
      <t>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сетевыми организациями, осуществляющими передачу электрической энергии (мощности) по электрическим сетям.</t>
    </r>
  </si>
  <si>
    <r>
      <t>_____</t>
    </r>
    <r>
      <rPr>
        <vertAlign val="superscript"/>
        <sz val="10"/>
        <rFont val="Times New Roman"/>
        <family val="1"/>
        <charset val="204"/>
      </rPr>
      <t>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Заполняются коммерческим оператором оптового рынка электрической энергии (мощности).</t>
    </r>
  </si>
  <si>
    <t>Раздел 2. Основные показатели деятельности организаций, относящихся к субъектам естественных монополий,
а также коммерческого оператора оптового рынка электрической энергии (мощности)</t>
  </si>
  <si>
    <t>Инвестиции, осуществляемые 
за счет тарифных источников</t>
  </si>
  <si>
    <r>
      <t xml:space="preserve">Расчетный объем услуг в части управления технологическими режимами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</si>
  <si>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Расчетный объем услуг в части обеспечения надежности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</si>
  <si>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Заявленная мощность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</si>
  <si>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
Объем полезного отпуска электроэнергии - всего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</si>
  <si>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Объем полезного отпуска электроэнергии населению и приравненным к нему категориям потребителей </t>
    </r>
    <r>
      <rPr>
        <vertAlign val="superscript"/>
        <sz val="10"/>
        <rFont val="Times New Roman"/>
        <family val="1"/>
        <charset val="204"/>
      </rPr>
      <t>3</t>
    </r>
  </si>
  <si>
    <r>
      <t>Норматив потерь электрической энергии (с указанием реквизитов приказа Минэнерго России, которым утверждены нормативы)</t>
    </r>
    <r>
      <rPr>
        <vertAlign val="superscript"/>
        <sz val="10"/>
        <rFont val="Times New Roman"/>
        <family val="1"/>
        <charset val="204"/>
      </rPr>
      <t>3</t>
    </r>
  </si>
  <si>
    <r>
      <t>Реквизиты программы энергоэффективности (кем утверждена, дата утверждения, номер приказа)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</si>
  <si>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Суммарный объем производства и потребления электрической энергии участниками оптового рынка электрической энергии </t>
    </r>
    <r>
      <rPr>
        <vertAlign val="superscript"/>
        <sz val="10"/>
        <rFont val="Times New Roman"/>
        <family val="1"/>
        <charset val="204"/>
      </rPr>
      <t>4</t>
    </r>
  </si>
  <si>
    <r>
      <t xml:space="preserve">Расходы, связанные
с производством
и реализацией 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 xml:space="preserve">; подконтрольные расходы 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- всего</t>
    </r>
  </si>
  <si>
    <r>
      <t xml:space="preserve">Расходы, за исключением указанных в подпункте 4.1 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 xml:space="preserve">; неподконтрольные расходы 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- всего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</si>
  <si>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Объем условных единиц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</si>
  <si>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Операционные расходы на условную единицу </t>
    </r>
    <r>
      <rPr>
        <vertAlign val="superscript"/>
        <sz val="10"/>
        <rFont val="Times New Roman"/>
        <family val="1"/>
        <charset val="204"/>
      </rPr>
      <t>3</t>
    </r>
  </si>
  <si>
    <t>Предложения 
на расчетный период регулирования 2020г.</t>
  </si>
  <si>
    <r>
      <t xml:space="preserve">Показатели, утвержденные 
на базовый период </t>
    </r>
    <r>
      <rPr>
        <vertAlign val="superscript"/>
        <sz val="10"/>
        <rFont val="Times New Roman"/>
        <family val="1"/>
        <charset val="204"/>
      </rPr>
      <t xml:space="preserve">1 </t>
    </r>
    <r>
      <rPr>
        <sz val="10"/>
        <rFont val="Times New Roman"/>
        <family val="1"/>
        <charset val="204"/>
      </rPr>
      <t>2019г.</t>
    </r>
  </si>
  <si>
    <t>Фактические показатели 
за год, предшествующий базовому периоду 2018г.</t>
  </si>
  <si>
    <t>"Инвестиционная программа ООО "Примэнерго" в границах Ростовской области на 2017-2019гг", утверждена Постановлением РСТ РО от 31.10.2016г. №55/4</t>
  </si>
  <si>
    <t>Программа энергосбережения и повышения энергетической  эффективности на 2015-2019гг" утверждена директором 
ООО "Примэнерго" 10.02.2014г.</t>
  </si>
  <si>
    <t>-</t>
  </si>
  <si>
    <t>Программа энергосбережения и повышения энергетической  эффективности на 
2020-2024 гг утверждена директором ООО "Примэнерго" 28.01.2019г.</t>
  </si>
  <si>
    <t xml:space="preserve">в том числе: </t>
  </si>
  <si>
    <t>"Инвестиционная программа  ООО "Примэнерго" в границах Ростовской области на 2020-2024гг", находится на утверждении в РСТ РО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</si>
</sst>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2" fillId="2" borderId="1" xfId="0" applyFont="1" applyFill="1" applyBorder="1" applyAlignment="1">
      <alignment horizontal="center" vertical="top"/>
    </xf>
    <xf numFmtId="4" fontId="6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37" zoomScaleNormal="100" zoomScaleSheetLayoutView="100" workbookViewId="0">
      <selection activeCell="G42" sqref="G42"/>
    </sheetView>
  </sheetViews>
  <sheetFormatPr defaultRowHeight="15.75"/>
  <cols>
    <col min="1" max="1" width="6.5703125" style="6" customWidth="1"/>
    <col min="2" max="2" width="31" style="6" customWidth="1"/>
    <col min="3" max="3" width="12.28515625" style="6" customWidth="1"/>
    <col min="4" max="5" width="27.5703125" style="6" customWidth="1"/>
    <col min="6" max="6" width="24.140625" style="6" customWidth="1"/>
    <col min="7" max="7" width="15.140625" style="1" customWidth="1"/>
    <col min="8" max="8" width="14.42578125" style="1" customWidth="1"/>
    <col min="9" max="16384" width="9.140625" style="1"/>
  </cols>
  <sheetData>
    <row r="1" spans="1:6" ht="54" customHeight="1">
      <c r="F1" s="7" t="s">
        <v>54</v>
      </c>
    </row>
    <row r="4" spans="1:6" ht="31.5" customHeight="1">
      <c r="A4" s="33" t="s">
        <v>65</v>
      </c>
      <c r="B4" s="34"/>
      <c r="C4" s="34"/>
      <c r="D4" s="34"/>
      <c r="E4" s="34"/>
      <c r="F4" s="34"/>
    </row>
    <row r="7" spans="1:6" s="2" customFormat="1" ht="38.25">
      <c r="A7" s="8" t="s">
        <v>53</v>
      </c>
      <c r="B7" s="9" t="s">
        <v>0</v>
      </c>
      <c r="C7" s="9" t="s">
        <v>1</v>
      </c>
      <c r="D7" s="20" t="s">
        <v>81</v>
      </c>
      <c r="E7" s="21" t="s">
        <v>80</v>
      </c>
      <c r="F7" s="31" t="s">
        <v>79</v>
      </c>
    </row>
    <row r="8" spans="1:6" s="3" customFormat="1" ht="42" customHeight="1">
      <c r="A8" s="10" t="s">
        <v>2</v>
      </c>
      <c r="B8" s="11" t="s">
        <v>3</v>
      </c>
      <c r="C8" s="10"/>
      <c r="D8" s="17"/>
      <c r="E8" s="17"/>
      <c r="F8" s="17"/>
    </row>
    <row r="9" spans="1:6" s="3" customFormat="1" ht="28.7" customHeight="1">
      <c r="A9" s="10" t="s">
        <v>4</v>
      </c>
      <c r="B9" s="11" t="s">
        <v>5</v>
      </c>
      <c r="C9" s="10" t="s">
        <v>6</v>
      </c>
      <c r="D9" s="18">
        <f>17979.67+4703.78</f>
        <v>22683.449999999997</v>
      </c>
      <c r="E9" s="22">
        <f>20164.51+2916.88</f>
        <v>23081.39</v>
      </c>
      <c r="F9" s="22">
        <f>35870.64+7200.57</f>
        <v>43071.21</v>
      </c>
    </row>
    <row r="10" spans="1:6" s="3" customFormat="1" ht="28.7" customHeight="1">
      <c r="A10" s="10" t="s">
        <v>7</v>
      </c>
      <c r="B10" s="11" t="s">
        <v>8</v>
      </c>
      <c r="C10" s="10" t="s">
        <v>6</v>
      </c>
      <c r="D10" s="17" t="s">
        <v>84</v>
      </c>
      <c r="E10" s="17" t="s">
        <v>84</v>
      </c>
      <c r="F10" s="17" t="s">
        <v>84</v>
      </c>
    </row>
    <row r="11" spans="1:6" s="3" customFormat="1" ht="59.25" customHeight="1">
      <c r="A11" s="10" t="s">
        <v>9</v>
      </c>
      <c r="B11" s="11" t="s">
        <v>10</v>
      </c>
      <c r="C11" s="10" t="s">
        <v>6</v>
      </c>
      <c r="D11" s="17" t="s">
        <v>84</v>
      </c>
      <c r="E11" s="17" t="s">
        <v>84</v>
      </c>
      <c r="F11" s="17" t="s">
        <v>84</v>
      </c>
    </row>
    <row r="12" spans="1:6" s="3" customFormat="1" ht="27.75" customHeight="1">
      <c r="A12" s="10" t="s">
        <v>11</v>
      </c>
      <c r="B12" s="11" t="s">
        <v>12</v>
      </c>
      <c r="C12" s="10" t="s">
        <v>6</v>
      </c>
      <c r="D12" s="17" t="s">
        <v>84</v>
      </c>
      <c r="E12" s="17" t="s">
        <v>84</v>
      </c>
      <c r="F12" s="17" t="s">
        <v>84</v>
      </c>
    </row>
    <row r="13" spans="1:6" s="3" customFormat="1" ht="41.25" customHeight="1">
      <c r="A13" s="10" t="s">
        <v>13</v>
      </c>
      <c r="B13" s="11" t="s">
        <v>14</v>
      </c>
      <c r="C13" s="10"/>
      <c r="D13" s="17"/>
      <c r="E13" s="17"/>
      <c r="F13" s="17"/>
    </row>
    <row r="14" spans="1:6" s="3" customFormat="1" ht="63.75">
      <c r="A14" s="10" t="s">
        <v>15</v>
      </c>
      <c r="B14" s="11" t="s">
        <v>58</v>
      </c>
      <c r="C14" s="10" t="s">
        <v>16</v>
      </c>
      <c r="D14" s="17" t="s">
        <v>84</v>
      </c>
      <c r="E14" s="17" t="s">
        <v>84</v>
      </c>
      <c r="F14" s="17" t="s">
        <v>84</v>
      </c>
    </row>
    <row r="15" spans="1:6" s="3" customFormat="1" ht="58.5" customHeight="1">
      <c r="A15" s="10" t="s">
        <v>17</v>
      </c>
      <c r="B15" s="11" t="s">
        <v>57</v>
      </c>
      <c r="C15" s="10"/>
      <c r="D15" s="17"/>
      <c r="E15" s="17"/>
      <c r="F15" s="17"/>
    </row>
    <row r="16" spans="1:6" s="3" customFormat="1" ht="60.75" customHeight="1">
      <c r="A16" s="10" t="s">
        <v>18</v>
      </c>
      <c r="B16" s="11" t="s">
        <v>67</v>
      </c>
      <c r="C16" s="10" t="s">
        <v>19</v>
      </c>
      <c r="D16" s="17" t="s">
        <v>84</v>
      </c>
      <c r="E16" s="17" t="s">
        <v>84</v>
      </c>
      <c r="F16" s="17" t="s">
        <v>84</v>
      </c>
    </row>
    <row r="17" spans="1:6" s="3" customFormat="1" ht="39.75" customHeight="1">
      <c r="A17" s="10" t="s">
        <v>20</v>
      </c>
      <c r="B17" s="11" t="s">
        <v>68</v>
      </c>
      <c r="C17" s="10" t="s">
        <v>21</v>
      </c>
      <c r="D17" s="17" t="s">
        <v>84</v>
      </c>
      <c r="E17" s="17" t="s">
        <v>84</v>
      </c>
      <c r="F17" s="17" t="s">
        <v>84</v>
      </c>
    </row>
    <row r="18" spans="1:6" s="4" customFormat="1" ht="24.75" customHeight="1">
      <c r="A18" s="13" t="s">
        <v>22</v>
      </c>
      <c r="B18" s="14" t="s">
        <v>69</v>
      </c>
      <c r="C18" s="13" t="s">
        <v>19</v>
      </c>
      <c r="D18" s="23">
        <v>2.1230000000000002</v>
      </c>
      <c r="E18" s="24">
        <v>2.766</v>
      </c>
      <c r="F18" s="24">
        <v>2.883</v>
      </c>
    </row>
    <row r="19" spans="1:6" s="3" customFormat="1" ht="60" customHeight="1">
      <c r="A19" s="10" t="s">
        <v>55</v>
      </c>
      <c r="B19" s="11" t="s">
        <v>70</v>
      </c>
      <c r="C19" s="10" t="s">
        <v>56</v>
      </c>
      <c r="D19" s="25">
        <v>11917</v>
      </c>
      <c r="E19" s="26">
        <v>15186.43</v>
      </c>
      <c r="F19" s="26">
        <f>16784.02-2343.57</f>
        <v>14440.45</v>
      </c>
    </row>
    <row r="20" spans="1:6" s="3" customFormat="1" ht="76.5" customHeight="1">
      <c r="A20" s="10" t="s">
        <v>24</v>
      </c>
      <c r="B20" s="11" t="s">
        <v>71</v>
      </c>
      <c r="C20" s="10" t="s">
        <v>23</v>
      </c>
      <c r="D20" s="22">
        <v>4205.59</v>
      </c>
      <c r="E20" s="22">
        <v>4825.34</v>
      </c>
      <c r="F20" s="22">
        <v>5096.03</v>
      </c>
    </row>
    <row r="21" spans="1:6" s="3" customFormat="1" ht="93" customHeight="1">
      <c r="A21" s="10" t="s">
        <v>25</v>
      </c>
      <c r="B21" s="11" t="s">
        <v>72</v>
      </c>
      <c r="C21" s="10" t="s">
        <v>16</v>
      </c>
      <c r="D21" s="17">
        <v>9.6</v>
      </c>
      <c r="E21" s="27">
        <v>6</v>
      </c>
      <c r="F21" s="27">
        <v>13.96</v>
      </c>
    </row>
    <row r="22" spans="1:6" s="3" customFormat="1" ht="93.75" customHeight="1">
      <c r="A22" s="10" t="s">
        <v>26</v>
      </c>
      <c r="B22" s="11" t="s">
        <v>73</v>
      </c>
      <c r="C22" s="10"/>
      <c r="D22" s="27" t="s">
        <v>83</v>
      </c>
      <c r="E22" s="27" t="s">
        <v>83</v>
      </c>
      <c r="F22" s="27" t="s">
        <v>85</v>
      </c>
    </row>
    <row r="23" spans="1:6" s="3" customFormat="1" ht="88.9" customHeight="1">
      <c r="A23" s="10" t="s">
        <v>27</v>
      </c>
      <c r="B23" s="11" t="s">
        <v>74</v>
      </c>
      <c r="C23" s="10" t="s">
        <v>21</v>
      </c>
      <c r="D23" s="22" t="s">
        <v>84</v>
      </c>
      <c r="E23" s="22" t="s">
        <v>84</v>
      </c>
      <c r="F23" s="22" t="s">
        <v>84</v>
      </c>
    </row>
    <row r="24" spans="1:6" s="3" customFormat="1" ht="72" customHeight="1">
      <c r="A24" s="10" t="s">
        <v>28</v>
      </c>
      <c r="B24" s="11" t="s">
        <v>29</v>
      </c>
      <c r="C24" s="10"/>
      <c r="D24" s="18">
        <f>D9</f>
        <v>22683.449999999997</v>
      </c>
      <c r="E24" s="22">
        <f>E9</f>
        <v>23081.39</v>
      </c>
      <c r="F24" s="22">
        <f>F9</f>
        <v>43071.21</v>
      </c>
    </row>
    <row r="25" spans="1:6" s="3" customFormat="1" ht="90" customHeight="1">
      <c r="A25" s="10" t="s">
        <v>30</v>
      </c>
      <c r="B25" s="11" t="s">
        <v>75</v>
      </c>
      <c r="C25" s="10" t="s">
        <v>6</v>
      </c>
      <c r="D25" s="18">
        <v>9376.16</v>
      </c>
      <c r="E25" s="22">
        <v>11567.25</v>
      </c>
      <c r="F25" s="22">
        <v>19699.13</v>
      </c>
    </row>
    <row r="26" spans="1:6" s="3" customFormat="1" ht="12.75" customHeight="1">
      <c r="A26" s="10"/>
      <c r="B26" s="19" t="s">
        <v>86</v>
      </c>
      <c r="C26" s="10"/>
      <c r="D26" s="18"/>
      <c r="E26" s="22"/>
      <c r="F26" s="22"/>
    </row>
    <row r="27" spans="1:6" s="3" customFormat="1" ht="27.6" customHeight="1">
      <c r="A27" s="10"/>
      <c r="B27" s="11" t="s">
        <v>31</v>
      </c>
      <c r="C27" s="10"/>
      <c r="D27" s="18">
        <v>3066.87</v>
      </c>
      <c r="E27" s="22">
        <v>3471.99</v>
      </c>
      <c r="F27" s="22">
        <v>5495.13</v>
      </c>
    </row>
    <row r="28" spans="1:6" s="3" customFormat="1" ht="27.6" customHeight="1">
      <c r="A28" s="10"/>
      <c r="B28" s="11" t="s">
        <v>32</v>
      </c>
      <c r="C28" s="10"/>
      <c r="D28" s="18">
        <v>4072.41</v>
      </c>
      <c r="E28" s="22">
        <v>6141</v>
      </c>
      <c r="F28" s="22">
        <v>10600</v>
      </c>
    </row>
    <row r="29" spans="1:6" s="3" customFormat="1" ht="27.6" customHeight="1">
      <c r="A29" s="10"/>
      <c r="B29" s="11" t="s">
        <v>33</v>
      </c>
      <c r="C29" s="10"/>
      <c r="D29" s="18">
        <v>1601.88</v>
      </c>
      <c r="E29" s="22">
        <v>1625.4</v>
      </c>
      <c r="F29" s="22">
        <v>3250</v>
      </c>
    </row>
    <row r="30" spans="1:6" s="3" customFormat="1" ht="85.5" customHeight="1">
      <c r="A30" s="10" t="s">
        <v>34</v>
      </c>
      <c r="B30" s="11" t="s">
        <v>76</v>
      </c>
      <c r="C30" s="10" t="s">
        <v>6</v>
      </c>
      <c r="D30" s="18">
        <f>D24-D25-D32</f>
        <v>12816.069999999998</v>
      </c>
      <c r="E30" s="22">
        <f>E24-E25-E31-E32</f>
        <v>6603.0499999999993</v>
      </c>
      <c r="F30" s="22">
        <f>F24-F25-F31-F32</f>
        <v>12155.639999999998</v>
      </c>
    </row>
    <row r="31" spans="1:6" s="3" customFormat="1" ht="60.75" customHeight="1">
      <c r="A31" s="10" t="s">
        <v>35</v>
      </c>
      <c r="B31" s="11" t="s">
        <v>59</v>
      </c>
      <c r="C31" s="10" t="s">
        <v>6</v>
      </c>
      <c r="D31" s="22" t="s">
        <v>84</v>
      </c>
      <c r="E31" s="22">
        <v>3706.59</v>
      </c>
      <c r="F31" s="22">
        <v>8255.5</v>
      </c>
    </row>
    <row r="32" spans="1:6" s="3" customFormat="1" ht="43.5" customHeight="1">
      <c r="A32" s="10" t="s">
        <v>36</v>
      </c>
      <c r="B32" s="11" t="s">
        <v>66</v>
      </c>
      <c r="C32" s="10" t="s">
        <v>6</v>
      </c>
      <c r="D32" s="22">
        <v>491.22</v>
      </c>
      <c r="E32" s="22">
        <v>1204.5</v>
      </c>
      <c r="F32" s="22">
        <v>2960.94</v>
      </c>
    </row>
    <row r="33" spans="1:8" s="3" customFormat="1" ht="76.5">
      <c r="A33" s="10" t="s">
        <v>37</v>
      </c>
      <c r="B33" s="11" t="s">
        <v>38</v>
      </c>
      <c r="C33" s="10"/>
      <c r="D33" s="27" t="s">
        <v>82</v>
      </c>
      <c r="E33" s="27" t="s">
        <v>82</v>
      </c>
      <c r="F33" s="27" t="s">
        <v>87</v>
      </c>
    </row>
    <row r="34" spans="1:8" s="3" customFormat="1" ht="27" customHeight="1">
      <c r="A34" s="10"/>
      <c r="B34" s="15" t="s">
        <v>39</v>
      </c>
      <c r="C34" s="10"/>
      <c r="D34" s="17"/>
      <c r="E34" s="17"/>
      <c r="F34" s="17"/>
    </row>
    <row r="35" spans="1:8" s="3" customFormat="1" ht="30.75" customHeight="1">
      <c r="A35" s="10"/>
      <c r="B35" s="11" t="s">
        <v>77</v>
      </c>
      <c r="C35" s="10" t="s">
        <v>40</v>
      </c>
      <c r="D35" s="17">
        <v>476</v>
      </c>
      <c r="E35" s="17">
        <v>476</v>
      </c>
      <c r="F35" s="17">
        <f>23.756+109.595+579.69</f>
        <v>713.04100000000005</v>
      </c>
      <c r="H35" s="32"/>
    </row>
    <row r="36" spans="1:8" s="3" customFormat="1" ht="28.5">
      <c r="A36" s="10"/>
      <c r="B36" s="11" t="s">
        <v>78</v>
      </c>
      <c r="C36" s="10" t="s">
        <v>41</v>
      </c>
      <c r="D36" s="28">
        <f>D25/D35</f>
        <v>19.697815126050418</v>
      </c>
      <c r="E36" s="28">
        <f>E25/E35</f>
        <v>24.300945378151262</v>
      </c>
      <c r="F36" s="28">
        <f>F25/F35</f>
        <v>27.626924678945528</v>
      </c>
    </row>
    <row r="37" spans="1:8" s="3" customFormat="1" ht="72.75" customHeight="1">
      <c r="A37" s="10" t="s">
        <v>42</v>
      </c>
      <c r="B37" s="11" t="s">
        <v>43</v>
      </c>
      <c r="C37" s="10"/>
      <c r="D37" s="17"/>
      <c r="E37" s="17"/>
      <c r="F37" s="17"/>
    </row>
    <row r="38" spans="1:8" s="3" customFormat="1" ht="41.25" customHeight="1">
      <c r="A38" s="10" t="s">
        <v>44</v>
      </c>
      <c r="B38" s="11" t="s">
        <v>45</v>
      </c>
      <c r="C38" s="10" t="s">
        <v>46</v>
      </c>
      <c r="D38" s="29">
        <v>10</v>
      </c>
      <c r="E38" s="17">
        <v>10</v>
      </c>
      <c r="F38" s="17">
        <v>12</v>
      </c>
    </row>
    <row r="39" spans="1:8" s="3" customFormat="1" ht="38.25">
      <c r="A39" s="10" t="s">
        <v>47</v>
      </c>
      <c r="B39" s="11" t="s">
        <v>48</v>
      </c>
      <c r="C39" s="10" t="s">
        <v>60</v>
      </c>
      <c r="D39" s="30">
        <f>3066.87/12/10</f>
        <v>25.55725</v>
      </c>
      <c r="E39" s="30">
        <f>3471.99/12/10</f>
        <v>28.933249999999997</v>
      </c>
      <c r="F39" s="30">
        <v>38.161000000000001</v>
      </c>
    </row>
    <row r="40" spans="1:8" s="3" customFormat="1" ht="59.25" customHeight="1">
      <c r="A40" s="10" t="s">
        <v>49</v>
      </c>
      <c r="B40" s="11" t="s">
        <v>50</v>
      </c>
      <c r="C40" s="10"/>
      <c r="D40" s="17" t="s">
        <v>84</v>
      </c>
      <c r="E40" s="17" t="s">
        <v>84</v>
      </c>
      <c r="F40" s="17" t="s">
        <v>84</v>
      </c>
    </row>
    <row r="41" spans="1:8" s="3" customFormat="1" ht="27" customHeight="1">
      <c r="A41" s="10"/>
      <c r="B41" s="15" t="s">
        <v>39</v>
      </c>
      <c r="C41" s="10"/>
      <c r="D41" s="17"/>
      <c r="E41" s="17"/>
      <c r="F41" s="17"/>
    </row>
    <row r="42" spans="1:8" s="3" customFormat="1" ht="70.900000000000006" customHeight="1">
      <c r="A42" s="10"/>
      <c r="B42" s="11" t="s">
        <v>51</v>
      </c>
      <c r="C42" s="10" t="s">
        <v>6</v>
      </c>
      <c r="D42" s="17">
        <v>10</v>
      </c>
      <c r="E42" s="17">
        <v>10</v>
      </c>
      <c r="F42" s="17">
        <v>10</v>
      </c>
    </row>
    <row r="43" spans="1:8" s="3" customFormat="1" ht="87" customHeight="1">
      <c r="A43" s="10"/>
      <c r="B43" s="11" t="s">
        <v>52</v>
      </c>
      <c r="C43" s="10" t="s">
        <v>6</v>
      </c>
      <c r="D43" s="12" t="s">
        <v>84</v>
      </c>
      <c r="E43" s="12" t="s">
        <v>84</v>
      </c>
      <c r="F43" s="12" t="s">
        <v>84</v>
      </c>
    </row>
    <row r="44" spans="1:8" s="5" customFormat="1" ht="19.5" customHeight="1">
      <c r="A44" s="16" t="s">
        <v>61</v>
      </c>
      <c r="B44" s="6"/>
      <c r="C44" s="6"/>
      <c r="D44" s="6"/>
      <c r="E44" s="6"/>
      <c r="F44" s="6"/>
    </row>
    <row r="45" spans="1:8" s="5" customFormat="1">
      <c r="A45" s="16" t="s">
        <v>62</v>
      </c>
      <c r="B45" s="6"/>
      <c r="C45" s="6"/>
      <c r="D45" s="6"/>
      <c r="E45" s="6"/>
      <c r="F45" s="6"/>
    </row>
    <row r="46" spans="1:8" s="5" customFormat="1">
      <c r="A46" s="16" t="s">
        <v>63</v>
      </c>
      <c r="B46" s="6"/>
      <c r="C46" s="6"/>
      <c r="D46" s="6"/>
      <c r="E46" s="6"/>
      <c r="F46" s="6"/>
    </row>
    <row r="47" spans="1:8" s="5" customFormat="1">
      <c r="A47" s="16" t="s">
        <v>64</v>
      </c>
      <c r="B47" s="6"/>
      <c r="C47" s="6"/>
      <c r="D47" s="6"/>
      <c r="E47" s="6"/>
      <c r="F47" s="6"/>
    </row>
  </sheetData>
  <mergeCells count="1">
    <mergeCell ref="A4:F4"/>
  </mergeCell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стр.1_5</vt:lpstr>
      <vt:lpstr>стр.1_5!TABLE</vt:lpstr>
      <vt:lpstr>стр.1_5!Заголовки_для_печати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maxim</cp:lastModifiedBy>
  <cp:lastPrinted>2018-04-19T12:52:02Z</cp:lastPrinted>
  <dcterms:created xsi:type="dcterms:W3CDTF">2014-08-15T10:06:32Z</dcterms:created>
  <dcterms:modified xsi:type="dcterms:W3CDTF">2019-04-18T13:42:02Z</dcterms:modified>
</cp:coreProperties>
</file>