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45" i="21"/>
  <c r="E39"/>
  <c r="E33"/>
  <c r="E41"/>
  <c r="E69" l="1"/>
  <c r="E65"/>
  <c r="E63"/>
  <c r="E62"/>
  <c r="E48"/>
  <c r="E55"/>
  <c r="E335"/>
  <c r="E339"/>
  <c r="AQ54" i="19"/>
  <c r="AW19" i="18"/>
  <c r="AV19"/>
  <c r="AU19"/>
  <c r="AT19"/>
  <c r="AW21"/>
  <c r="AV21"/>
  <c r="AU21"/>
  <c r="AT21"/>
  <c r="AW26"/>
  <c r="AV26"/>
  <c r="AU26"/>
  <c r="AT26"/>
  <c r="AH53"/>
  <c r="AG53"/>
  <c r="AW47"/>
  <c r="AV47"/>
  <c r="AT47"/>
  <c r="AW51"/>
  <c r="AW52"/>
  <c r="AV51"/>
  <c r="AV52"/>
  <c r="AT51"/>
  <c r="AT52"/>
  <c r="AT53"/>
  <c r="H53"/>
  <c r="G53"/>
  <c r="T47"/>
  <c r="T51"/>
  <c r="T52"/>
  <c r="W51"/>
  <c r="V51"/>
  <c r="W52"/>
  <c r="V52"/>
  <c r="T53"/>
  <c r="H16" i="11"/>
  <c r="E26" i="21" l="1"/>
  <c r="O17" i="13"/>
  <c r="O19"/>
  <c r="O24"/>
  <c r="O45"/>
  <c r="O49"/>
  <c r="O50"/>
  <c r="L52" i="12"/>
  <c r="S44" i="11"/>
  <c r="E340" i="21" l="1"/>
  <c r="AI19" i="18" l="1"/>
  <c r="AH26"/>
  <c r="AH21" s="1"/>
  <c r="AH19" s="1"/>
  <c r="AH47"/>
  <c r="AH51"/>
  <c r="AH52"/>
  <c r="AG52"/>
  <c r="AG51" s="1"/>
  <c r="AG47" s="1"/>
  <c r="AG26" s="1"/>
  <c r="AE53"/>
  <c r="J53"/>
  <c r="O53"/>
  <c r="AO19"/>
  <c r="AP19"/>
  <c r="AQ19"/>
  <c r="AR19"/>
  <c r="AS19"/>
  <c r="AO21"/>
  <c r="AS21"/>
  <c r="AR21"/>
  <c r="AQ21"/>
  <c r="AP21"/>
  <c r="AS26"/>
  <c r="AR26"/>
  <c r="AQ26"/>
  <c r="AP26"/>
  <c r="AO26"/>
  <c r="AO47"/>
  <c r="AP47"/>
  <c r="AQ47"/>
  <c r="AR47"/>
  <c r="AS47"/>
  <c r="AO51"/>
  <c r="AO52"/>
  <c r="AP51"/>
  <c r="AP52"/>
  <c r="AQ51"/>
  <c r="AQ52"/>
  <c r="AS51"/>
  <c r="AS52"/>
  <c r="AR51"/>
  <c r="AR52"/>
  <c r="AO53"/>
  <c r="Z26"/>
  <c r="AA26"/>
  <c r="AA21" s="1"/>
  <c r="AA19" s="1"/>
  <c r="AB26"/>
  <c r="AC26"/>
  <c r="U26"/>
  <c r="W26"/>
  <c r="W21" s="1"/>
  <c r="W19" s="1"/>
  <c r="X26"/>
  <c r="AC19"/>
  <c r="AC21"/>
  <c r="AB19"/>
  <c r="AB21"/>
  <c r="Z21"/>
  <c r="Z19" s="1"/>
  <c r="O21"/>
  <c r="U19"/>
  <c r="U21"/>
  <c r="S21"/>
  <c r="S19" s="1"/>
  <c r="P19"/>
  <c r="Q19"/>
  <c r="R19"/>
  <c r="P21"/>
  <c r="R21"/>
  <c r="Q21"/>
  <c r="Q26"/>
  <c r="R26"/>
  <c r="AB47"/>
  <c r="AA47"/>
  <c r="W47"/>
  <c r="V47"/>
  <c r="V26" s="1"/>
  <c r="T26" s="1"/>
  <c r="R47"/>
  <c r="Q47"/>
  <c r="G52"/>
  <c r="G51" s="1"/>
  <c r="R51"/>
  <c r="R52"/>
  <c r="Q51"/>
  <c r="Q52"/>
  <c r="F53"/>
  <c r="M17" i="13"/>
  <c r="M19"/>
  <c r="M24"/>
  <c r="M45"/>
  <c r="M49"/>
  <c r="M50"/>
  <c r="E57" i="21"/>
  <c r="AG21" i="18" l="1"/>
  <c r="AE26"/>
  <c r="E53"/>
  <c r="H52"/>
  <c r="X21"/>
  <c r="X19" s="1"/>
  <c r="Y19"/>
  <c r="Y26"/>
  <c r="V21"/>
  <c r="O47"/>
  <c r="E18" i="21"/>
  <c r="AG19" i="18" l="1"/>
  <c r="AE21"/>
  <c r="V19"/>
  <c r="T19" s="1"/>
  <c r="T21"/>
  <c r="D368" i="21"/>
  <c r="AM19" i="18" l="1"/>
  <c r="AM21"/>
  <c r="AM26"/>
  <c r="AM47"/>
  <c r="AM51"/>
  <c r="AM52"/>
  <c r="AJ53"/>
  <c r="O52"/>
  <c r="M19"/>
  <c r="M21"/>
  <c r="M47"/>
  <c r="M26" s="1"/>
  <c r="M51"/>
  <c r="M52"/>
  <c r="H51"/>
  <c r="D26" i="17"/>
  <c r="AA47"/>
  <c r="G47"/>
  <c r="D47"/>
  <c r="D52"/>
  <c r="D51" s="1"/>
  <c r="J51" i="13"/>
  <c r="L51"/>
  <c r="N51"/>
  <c r="P51"/>
  <c r="K51"/>
  <c r="I51" s="1"/>
  <c r="S51" s="1"/>
  <c r="N49"/>
  <c r="N45" s="1"/>
  <c r="N24" s="1"/>
  <c r="N19" s="1"/>
  <c r="N50"/>
  <c r="L50"/>
  <c r="L49" s="1"/>
  <c r="L45" s="1"/>
  <c r="L24" s="1"/>
  <c r="L19" s="1"/>
  <c r="L17" s="1"/>
  <c r="G50"/>
  <c r="I51" i="12"/>
  <c r="I50" s="1"/>
  <c r="I46" s="1"/>
  <c r="I25" s="1"/>
  <c r="I20" s="1"/>
  <c r="I18" s="1"/>
  <c r="I52"/>
  <c r="L51"/>
  <c r="L50" s="1"/>
  <c r="L46" s="1"/>
  <c r="L25" s="1"/>
  <c r="L20" s="1"/>
  <c r="D52"/>
  <c r="G20"/>
  <c r="G25"/>
  <c r="G46"/>
  <c r="G50"/>
  <c r="G51"/>
  <c r="D54"/>
  <c r="H51" i="13" l="1"/>
  <c r="H50" s="1"/>
  <c r="H49" s="1"/>
  <c r="H50" i="11"/>
  <c r="AH22" i="14"/>
  <c r="AF20"/>
  <c r="AA24"/>
  <c r="AD49"/>
  <c r="AB49"/>
  <c r="AB48" s="1"/>
  <c r="AB27" s="1"/>
  <c r="AB22" s="1"/>
  <c r="AB20" s="1"/>
  <c r="AF49"/>
  <c r="AA49"/>
  <c r="AA48" s="1"/>
  <c r="AL53"/>
  <c r="AJ53"/>
  <c r="AH53"/>
  <c r="AG53"/>
  <c r="AL52"/>
  <c r="AJ52"/>
  <c r="AJ48" s="1"/>
  <c r="AJ27" s="1"/>
  <c r="AJ22" s="1"/>
  <c r="AJ20" s="1"/>
  <c r="AH52"/>
  <c r="AG52"/>
  <c r="AG48" s="1"/>
  <c r="AG27" s="1"/>
  <c r="AG22" s="1"/>
  <c r="AG20" s="1"/>
  <c r="AL56"/>
  <c r="AL48" s="1"/>
  <c r="AH56"/>
  <c r="AG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2"/>
  <c r="F53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AA26" s="1"/>
  <c r="AA21" s="1"/>
  <c r="AA19" s="1"/>
  <c r="G52"/>
  <c r="G51" s="1"/>
  <c r="G26" s="1"/>
  <c r="G21" s="1"/>
  <c r="G19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0"/>
  <c r="O19"/>
  <c r="G421" i="21"/>
  <c r="F421"/>
  <c r="H394"/>
  <c r="H393" s="1"/>
  <c r="H376" s="1"/>
  <c r="H370" s="1"/>
  <c r="H369" s="1"/>
  <c r="E394"/>
  <c r="E393" s="1"/>
  <c r="D393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400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L27"/>
  <c r="AL22" s="1"/>
  <c r="AL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D367" i="21" l="1"/>
  <c r="F368"/>
  <c r="AK26" i="18"/>
  <c r="AF26"/>
  <c r="AJ26"/>
  <c r="E47"/>
  <c r="E21" s="1"/>
  <c r="E19" s="1"/>
  <c r="F27" i="14"/>
  <c r="K19" i="13"/>
  <c r="K17" s="1"/>
  <c r="J24"/>
  <c r="I24"/>
  <c r="S24" s="1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F367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X52"/>
  <c r="X48" s="1"/>
  <c r="X27" s="1"/>
  <c r="X22" s="1"/>
  <c r="X20" s="1"/>
  <c r="Y53"/>
  <c r="Y52" s="1"/>
  <c r="Y48" s="1"/>
  <c r="Y27" s="1"/>
  <c r="Y22" s="1"/>
  <c r="Y20" s="1"/>
  <c r="X53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76" i="21" l="1"/>
  <c r="E104" s="1"/>
  <c r="AQ22" i="19"/>
  <c r="AQ20" s="1"/>
  <c r="AQ27"/>
  <c r="AP22"/>
  <c r="AP20" s="1"/>
  <c r="AP27"/>
  <c r="E134" i="21" l="1"/>
  <c r="E155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Q50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D22" i="12" l="1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H18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<sst xmlns="http://schemas.openxmlformats.org/spreadsheetml/2006/main" count="6059" uniqueCount="1065">
  <si>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</si>
  <si>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</si>
  <si>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</si>
  <si>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</si>
  <si>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</si>
  <si>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</si>
  <si>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</si>
  <si>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</si>
  <si>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</si>
  <si>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</si>
  <si>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</si>
  <si>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</si>
  <si>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</si>
  <si>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</si>
  <si>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</si>
  <si>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</si>
  <si>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</si>
  <si>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</si>
  <si>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</si>
  <si>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</si>
  <si>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</si>
  <si>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</si>
  <si>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</si>
  <si>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</si>
  <si>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</si>
  <si>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</si>
  <si>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</si>
  <si>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</si>
  <si>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</si>
  <si>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</si>
  <si>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</si>
  <si>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</si>
  <si>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</si>
  <si>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</si>
  <si>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</si>
  <si>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</si>
  <si>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</si>
  <si>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</si>
  <si>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</si>
  <si>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</si>
  <si>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</si>
  <si>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</si>
  <si>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</si>
  <si>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</si>
  <si>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</si>
  <si>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</si>
  <si>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</si>
  <si>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</si>
  <si>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</si>
  <si>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</si>
  <si>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</si>
  <si>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</si>
  <si>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</si>
  <si>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</si>
  <si>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</si>
  <si>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</si>
  <si>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</si>
  <si>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</si>
  <si>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</si>
  <si>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</si>
  <si>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</si>
  <si>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</si>
  <si>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</si>
  <si>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</si>
  <si>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</si>
  <si>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</si>
  <si>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</si>
  <si>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</si>
  <si>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</si>
  <si>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</si>
  <si>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</si>
  <si>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</si>
  <si>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</si>
  <si>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</si>
  <si>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</si>
  <si>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</si>
  <si>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</si>
  <si>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</si>
  <si>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</si>
  <si>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</si>
  <si>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</si>
  <si>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</si>
  <si>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</si>
  <si>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</si>
  <si>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</si>
  <si>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</si>
  <si>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</si>
  <si>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</si>
  <si>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</si>
  <si>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</si>
  <si>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</si>
  <si>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</si>
  <si>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</si>
  <si>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</si>
  <si>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</si>
  <si>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</si>
  <si>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</si>
  <si>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</si>
  <si>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</si>
  <si>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</si>
  <si>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</si>
  <si>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</si>
  <si>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</si>
  <si>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</si>
  <si>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</si>
  <si>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</si>
  <si>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</si>
  <si>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</si>
  <si>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</si>
  <si>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</si>
  <si>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</si>
  <si>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</si>
  <si>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</si>
  <si>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</si>
  <si>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</si>
  <si>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</si>
  <si>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</si>
  <si>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</si>
  <si>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</si>
  <si>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</si>
  <si>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</si>
  <si>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</si>
  <si>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</si>
  <si>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</si>
  <si>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</si>
  <si>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</si>
  <si>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</si>
  <si>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</si>
  <si>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</si>
  <si>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</si>
  <si>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</si>
  <si>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</si>
  <si>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</si>
  <si>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</si>
  <si>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</si>
  <si>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</si>
  <si>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</si>
  <si>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</si>
  <si>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</si>
  <si>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</si>
  <si>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</si>
  <si>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</si>
  <si>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</si>
  <si>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</si>
  <si>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</si>
  <si>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</si>
  <si>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</si>
  <si>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</si>
  <si>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</si>
  <si>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</si>
  <si>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</si>
  <si>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</si>
  <si>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</si>
  <si>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</si>
  <si>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</si>
  <si>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</si>
  <si>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</si>
  <si>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</si>
  <si>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</si>
  <si>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</si>
  <si>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</si>
  <si>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</si>
  <si>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</si>
  <si>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</si>
  <si>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</si>
  <si>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</si>
  <si>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</si>
  <si>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</si>
  <si>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</si>
  <si>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</si>
  <si>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</si>
  <si>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</si>
  <si>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</si>
  <si>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</si>
  <si>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</si>
  <si>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</si>
  <si>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</si>
  <si>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</si>
  <si>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</si>
  <si>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</si>
  <si>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</si>
  <si>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</si>
  <si>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</si>
  <si>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</si>
  <si>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</si>
  <si>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</si>
  <si>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</si>
  <si>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</si>
  <si>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</si>
  <si>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</si>
  <si>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</si>
  <si>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</si>
  <si>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</si>
  <si>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</si>
  <si>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</si>
  <si>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</si>
  <si>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</si>
  <si>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</si>
  <si>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</si>
  <si>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</si>
  <si>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</si>
  <si>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</si>
  <si>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</si>
  <si>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</si>
  <si>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</si>
  <si>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</si>
  <si>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</si>
  <si>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</si>
  <si>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</si>
  <si>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</si>
  <si>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</si>
  <si>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</si>
  <si>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</si>
  <si>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</si>
  <si>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</si>
  <si>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</si>
  <si>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</si>
  <si>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</si>
  <si>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</si>
  <si>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</si>
  <si>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</si>
  <si>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</si>
  <si>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</si>
  <si>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</si>
  <si>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</si>
  <si>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</si>
  <si>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</si>
  <si>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</si>
  <si>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</si>
  <si>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</si>
  <si>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</si>
  <si>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</si>
  <si>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</si>
  <si>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</si>
  <si>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</si>
  <si>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</si>
  <si>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</si>
  <si>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</si>
  <si>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</si>
  <si>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</si>
  <si>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</si>
  <si>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</si>
  <si>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</si>
  <si>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</si>
  <si>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</si>
  <si>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</si>
  <si>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</si>
  <si>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</si>
  <si>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</si>
  <si>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</si>
  <si>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</si>
  <si>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</si>
  <si>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</si>
  <si>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</si>
  <si>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</si>
  <si>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</si>
  <si>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</si>
  <si>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</si>
  <si>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</si>
  <si>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</si>
  <si>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</si>
  <si>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</si>
  <si>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</si>
  <si>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</si>
  <si>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</si>
  <si>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</si>
  <si>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</si>
  <si>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</si>
  <si>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</si>
  <si>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</si>
  <si>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</si>
  <si>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</si>
  <si>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</si>
  <si>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</si>
  <si>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</si>
  <si>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</si>
  <si>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</si>
  <si>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</si>
  <si>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</si>
  <si>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</si>
  <si>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</si>
  <si>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</si>
  <si>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</si>
  <si>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</si>
  <si>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</si>
  <si>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</si>
  <si>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</si>
  <si>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</si>
  <si>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</si>
  <si>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</si>
  <si>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</si>
  <si>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</si>
  <si>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</si>
  <si>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</si>
  <si>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</si>
  <si>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</si>
  <si>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</si>
  <si>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</si>
  <si>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</si>
  <si>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</si>
  <si>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</si>
  <si>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</si>
  <si>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</si>
  <si>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</si>
  <si>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</si>
  <si>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</si>
  <si>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</si>
  <si>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</si>
  <si>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</si>
  <si>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</si>
  <si>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</si>
  <si>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</si>
  <si>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</si>
  <si>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</si>
  <si>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</si>
  <si>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</si>
  <si>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</si>
  <si>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</si>
  <si>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</si>
  <si>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</si>
  <si>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</si>
  <si>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</si>
  <si>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</si>
  <si>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</si>
  <si>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</si>
  <si>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</si>
  <si>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</si>
  <si>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</si>
  <si>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</si>
  <si>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</si>
  <si>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</si>
  <si>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</si>
  <si>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</si>
  <si>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</si>
  <si>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</si>
  <si>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</si>
  <si>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</si>
  <si>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</si>
  <si>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</si>
  <si>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</si>
  <si>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</si>
  <si>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</si>
  <si>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</si>
  <si>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</si>
  <si>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</si>
  <si>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</si>
  <si>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</si>
  <si>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</si>
  <si>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</si>
  <si>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</si>
  <si>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</si>
  <si>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</si>
  <si>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</si>
  <si>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</si>
  <si>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</si>
  <si>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</si>
  <si>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</si>
  <si>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</si>
  <si>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</si>
  <si>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</si>
  <si>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</si>
  <si>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</si>
  <si>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</si>
  <si>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</si>
  <si>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</si>
  <si>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</si>
  <si>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</si>
  <si>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</si>
  <si>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</si>
  <si>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</si>
  <si>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</si>
  <si>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</si>
  <si>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</si>
  <si>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</si>
  <si>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</si>
  <si>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</si>
  <si>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</si>
  <si>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</si>
  <si>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</si>
  <si>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</si>
  <si>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</si>
  <si>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</si>
  <si>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</si>
  <si>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</si>
  <si>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</si>
  <si>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</si>
  <si>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</si>
  <si>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</si>
  <si>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</si>
  <si>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</si>
  <si>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</si>
  <si>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</si>
  <si>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</si>
  <si>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</si>
  <si>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</si>
  <si>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</si>
  <si>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</si>
  <si>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</si>
  <si>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</si>
  <si>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</si>
  <si>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</si>
  <si>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</si>
  <si>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</si>
  <si>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</si>
  <si>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</si>
  <si>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</si>
  <si>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</si>
  <si>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</si>
  <si>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</si>
  <si>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</si>
  <si>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</si>
  <si>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</si>
  <si>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</si>
  <si>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</si>
  <si>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</si>
  <si>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</si>
  <si>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</si>
  <si>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</si>
  <si>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</si>
  <si>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</si>
  <si>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</si>
  <si>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</si>
  <si>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</si>
  <si>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</si>
  <si>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</si>
  <si>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</si>
  <si>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</si>
  <si>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</si>
  <si>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</si>
  <si>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</si>
  <si>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</si>
  <si>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</si>
  <si>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</si>
  <si>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</si>
  <si>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</si>
  <si>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</si>
  <si>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</si>
  <si>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</si>
  <si>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</si>
  <si>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</si>
  <si>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</si>
  <si>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</si>
  <si>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</si>
  <si>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</si>
  <si>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</si>
  <si>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</si>
  <si>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</si>
  <si>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</si>
  <si>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</si>
  <si>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</si>
  <si>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</si>
  <si>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</si>
  <si>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</si>
  <si>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</si>
  <si>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</si>
  <si>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</si>
  <si>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</si>
  <si>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</si>
  <si>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</si>
  <si>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</si>
  <si>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</si>
  <si>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</si>
  <si>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</si>
  <si>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</si>
  <si>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</si>
  <si>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</si>
  <si>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</si>
  <si>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</si>
  <si>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</si>
  <si>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</si>
  <si>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</si>
  <si>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</si>
  <si>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</si>
  <si>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</si>
  <si>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</si>
  <si>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</si>
  <si>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</si>
  <si>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</si>
  <si>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</si>
  <si>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</si>
  <si>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</si>
  <si>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</si>
  <si>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</si>
  <si>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</si>
  <si>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</si>
  <si>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</si>
  <si>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</si>
  <si>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</si>
  <si>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</si>
  <si>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</si>
  <si>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</si>
  <si>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</si>
  <si>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</si>
  <si>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</si>
  <si>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</si>
  <si>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</si>
  <si>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</si>
  <si>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</si>
  <si>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</si>
  <si>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</si>
  <si>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</si>
  <si>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</si>
  <si>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</si>
  <si>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</si>
  <si>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</si>
  <si>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</si>
  <si>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</si>
  <si>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</si>
  <si>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</si>
  <si>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</si>
  <si>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</si>
  <si>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</si>
  <si>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</si>
  <si>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</si>
  <si>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</si>
  <si>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</si>
  <si>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</si>
  <si>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</si>
  <si>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</si>
  <si>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</si>
  <si>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</si>
  <si>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</si>
  <si>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</si>
  <si>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</si>
  <si>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</si>
  <si>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</si>
  <si>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</si>
  <si>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</si>
  <si>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</si>
  <si>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</si>
  <si>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</si>
  <si>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</si>
  <si>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</si>
  <si>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</si>
  <si>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</si>
  <si>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</si>
  <si>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</si>
  <si>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</si>
  <si>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</si>
  <si>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</si>
  <si>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</si>
  <si>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</si>
  <si>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</si>
  <si>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</si>
  <si>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</si>
  <si>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</si>
  <si>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</si>
  <si>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</si>
  <si>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</si>
  <si>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</si>
  <si>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</si>
  <si>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</si>
  <si>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</si>
  <si>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</si>
  <si>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</si>
  <si>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</si>
  <si>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</si>
  <si>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</si>
  <si>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</si>
  <si>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</si>
  <si>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</si>
  <si>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</si>
  <si>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</si>
  <si>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</si>
  <si>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</si>
  <si>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</si>
  <si>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</si>
  <si>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</si>
  <si>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</si>
  <si>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</si>
  <si>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</si>
  <si>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</si>
  <si>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</si>
  <si>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</si>
  <si>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</si>
  <si>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</si>
  <si>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</si>
  <si>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</si>
  <si>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</si>
  <si>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</si>
  <si>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</si>
  <si>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</si>
  <si>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</si>
  <si>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</si>
  <si>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</si>
  <si>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</si>
  <si>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</si>
  <si>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</si>
  <si>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</si>
  <si>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</si>
  <si>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</si>
  <si>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</si>
  <si>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</si>
  <si>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</si>
  <si>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</si>
  <si>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</si>
  <si>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</si>
  <si>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</si>
  <si>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</si>
  <si>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</si>
  <si>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</si>
  <si>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</si>
  <si>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</si>
  <si>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</si>
  <si>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</si>
  <si>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</si>
  <si>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</si>
  <si>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</si>
  <si>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</si>
  <si>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</si>
  <si>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</si>
  <si>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</si>
  <si>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</si>
  <si>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</si>
  <si>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</si>
  <si>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</si>
  <si>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</si>
  <si>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</si>
  <si>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</si>
  <si>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</si>
  <si>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</si>
  <si>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</si>
  <si>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</si>
  <si>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</si>
  <si>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</si>
  <si>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</si>
  <si>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</si>
  <si>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</si>
  <si>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</si>
  <si>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</si>
  <si>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</si>
  <si>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</si>
  <si>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</si>
  <si>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</si>
  <si>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</si>
  <si>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</si>
  <si>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</si>
  <si>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</si>
  <si>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</si>
  <si>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</si>
  <si>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</si>
  <si>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</si>
  <si>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</si>
  <si>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</si>
  <si>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</si>
  <si>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</si>
  <si>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</si>
  <si>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</si>
  <si>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</si>
  <si>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</si>
  <si>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</si>
  <si>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</si>
  <si>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</si>
  <si>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</si>
  <si>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</si>
  <si>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</si>
  <si>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</si>
  <si>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</si>
  <si>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</si>
  <si>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</si>
  <si>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</si>
  <si>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</si>
  <si>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</si>
  <si>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</si>
  <si>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</si>
  <si>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</si>
  <si>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</si>
  <si>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</si>
  <si>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</si>
  <si>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</si>
  <si>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</si>
  <si>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</si>
  <si>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</si>
  <si>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</si>
  <si>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</si>
  <si>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</si>
  <si>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</si>
  <si>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</si>
  <si>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</si>
  <si>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</si>
  <si>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</si>
  <si>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</si>
  <si>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</si>
  <si>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</si>
  <si>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</si>
  <si>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</si>
  <si>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</si>
  <si>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</si>
  <si>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</si>
  <si>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</si>
  <si>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</si>
  <si>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</si>
  <si>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</si>
  <si>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</si>
  <si>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</si>
  <si>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</si>
  <si>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</si>
  <si>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</si>
  <si>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</si>
  <si>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</si>
  <si>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</si>
  <si>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</si>
  <si>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</si>
  <si>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</si>
  <si>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</si>
  <si>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</si>
  <si>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</si>
  <si>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</si>
  <si>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</si>
  <si>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</si>
  <si>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</si>
  <si>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</si>
  <si>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</si>
  <si>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</si>
  <si>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</si>
  <si>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</si>
  <si>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</si>
  <si>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</si>
  <si>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</si>
  <si>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</si>
  <si>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</si>
  <si>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</si>
  <si>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</si>
  <si>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</si>
  <si>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</si>
  <si>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</si>
  <si>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</si>
  <si>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</si>
  <si>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</si>
  <si>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</si>
  <si>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</si>
  <si>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</si>
  <si>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</si>
  <si>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</si>
  <si>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</si>
  <si>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</si>
  <si>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</si>
  <si>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</si>
  <si>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</si>
  <si>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</si>
  <si>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</si>
  <si>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</si>
  <si>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</si>
  <si>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</si>
  <si>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</si>
  <si>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</si>
  <si>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</si>
  <si>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</si>
  <si>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</si>
  <si>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</si>
  <si>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</si>
  <si>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</si>
  <si>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</si>
  <si>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</si>
  <si>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</si>
  <si>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</si>
  <si>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</si>
  <si>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</si>
  <si>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</si>
  <si>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</si>
  <si>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</si>
  <si>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</si>
  <si>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</si>
  <si>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</si>
  <si>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</si>
  <si>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</si>
  <si>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</si>
  <si>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</si>
  <si>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</si>
  <si>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</si>
  <si>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</si>
  <si>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</si>
  <si>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</si>
  <si>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</si>
  <si>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</si>
  <si>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</si>
  <si>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</si>
  <si>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</si>
  <si>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</si>
  <si>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</si>
  <si>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</si>
  <si>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</si>
  <si>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</si>
  <si>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</si>
  <si>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</si>
  <si>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</si>
  <si>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</si>
  <si>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</si>
  <si>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</si>
  <si>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</si>
  <si>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</si>
  <si>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</si>
  <si>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</si>
  <si>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</si>
  <si>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</si>
  <si>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</si>
  <si>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</si>
  <si>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</si>
  <si>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</si>
  <si>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</si>
  <si>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</si>
  <si>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</si>
  <si>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</si>
  <si>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</si>
  <si>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</si>
  <si>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</si>
  <si>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</si>
  <si>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</si>
  <si>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</si>
  <si>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</si>
  <si>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</si>
  <si>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</si>
  <si>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</si>
  <si>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</si>
  <si>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</si>
  <si>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</si>
  <si>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</si>
  <si>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</si>
  <si>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</si>
  <si>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</si>
  <si>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</si>
  <si>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</si>
  <si>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</si>
  <si>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</si>
  <si>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</si>
  <si>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</si>
  <si>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</si>
  <si>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</si>
  <si>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</si>
  <si>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</si>
  <si>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</si>
  <si>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</si>
  <si>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</si>
  <si>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</si>
  <si>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</si>
  <si>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</si>
  <si>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</si>
  <si>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</si>
  <si>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</si>
  <si>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</si>
  <si>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</si>
  <si>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</si>
  <si>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</si>
  <si>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</si>
  <si>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</si>
  <si>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</si>
  <si>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</si>
  <si>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</si>
  <si>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</si>
  <si>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</si>
  <si>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</si>
  <si>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</si>
  <si>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</si>
  <si>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</si>
  <si>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</si>
  <si>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</si>
  <si>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</si>
  <si>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</si>
  <si>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</si>
  <si>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</si>
  <si>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</si>
  <si>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</si>
  <si>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</si>
  <si>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</si>
  <si>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</si>
  <si>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</si>
  <si>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</si>
  <si>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</si>
  <si>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</si>
  <si>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</si>
  <si>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</si>
  <si>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</si>
  <si>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</si>
  <si>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</si>
  <si>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</si>
  <si>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</si>
  <si>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</si>
  <si>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</si>
  <si>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</si>
  <si>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</si>
  <si>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</si>
  <si>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</si>
  <si>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</si>
  <si>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</si>
  <si>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</si>
  <si>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</si>
  <si>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</si>
  <si>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</si>
  <si>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</si>
  <si>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</si>
  <si>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</si>
  <si>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</si>
  <si>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</si>
  <si>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</si>
  <si>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</si>
  <si>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</si>
  <si>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</si>
  <si>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</si>
  <si>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</si>
  <si>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</si>
  <si>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</si>
  <si>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</si>
  <si>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</si>
  <si>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</si>
  <si>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</si>
  <si>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</si>
  <si>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</si>
  <si>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</si>
  <si>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</si>
  <si>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</si>
  <si>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</si>
  <si>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</si>
  <si>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</si>
  <si>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</si>
  <si>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</si>
  <si>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</si>
  <si>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</si>
  <si>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</si>
  <si>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</si>
  <si>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</si>
  <si>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</si>
  <si>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</si>
  <si>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</si>
  <si>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</si>
  <si>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</si>
  <si>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</si>
  <si>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</si>
  <si>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</si>
  <si>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</si>
  <si>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</si>
  <si>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</si>
  <si>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</si>
  <si>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</si>
  <si>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</si>
  <si>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</si>
  <si>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</si>
  <si>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</si>
  <si>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</si>
  <si>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</si>
  <si>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</si>
  <si>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</si>
  <si>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</si>
  <si>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</si>
  <si>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</si>
  <si>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</si>
  <si>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</si>
  <si>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</si>
  <si>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</si>
  <si>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</si>
  <si>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</si>
  <si>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</si>
  <si>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</si>
  <si>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</si>
  <si>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</si>
  <si>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</si>
  <si>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</si>
  <si>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</si>
  <si>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</si>
  <si>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</si>
  <si>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</si>
  <si>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</si>
  <si>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</si>
  <si>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</si>
  <si>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</si>
  <si>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</si>
  <si>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</si>
  <si>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</si>
  <si>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</si>
  <si>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</si>
  <si>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</si>
  <si>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</si>
  <si>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</si>
  <si>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</si>
  <si>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</si>
  <si>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</si>
  <si>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</si>
  <si>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</si>
  <si>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</si>
  <si>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</si>
  <si>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</si>
  <si>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</si>
  <si>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</si>
  <si>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</si>
  <si>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</si>
  <si>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</si>
  <si>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</si>
  <si>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</si>
  <si>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</si>
  <si>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</si>
  <si>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</si>
  <si>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</si>
  <si>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</si>
  <si>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</si>
  <si>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</si>
  <si>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</si>
  <si>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</si>
  <si>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</si>
  <si>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</si>
  <si>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</si>
  <si>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</si>
  <si>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</si>
  <si>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</si>
  <si>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</si>
  <si>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</si>
  <si>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</si>
  <si>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</si>
  <si>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</si>
  <si>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</si>
  <si>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</si>
  <si>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</si>
  <si>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</si>
  <si>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</si>
  <si>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</si>
  <si>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</si>
  <si>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</si>
  <si>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</si>
  <si>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</si>
  <si>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</si>
  <si>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</si>
  <si>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</si>
  <si>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</si>
  <si>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</si>
  <si>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</si>
  <si>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</si>
  <si>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</si>
  <si>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</si>
  <si>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</si>
  <si>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</si>
  <si>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</si>
  <si>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</si>
  <si>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года 2021, млн. рублей (с НДС)</t>
  </si>
  <si>
    <t>Остаток финансирования капитальных вложений на 01.01. года 2021 в прогнозных ценах соответствующих лет, млн. рублей (с НДС)</t>
  </si>
  <si>
    <t>Финансирование капитальных вложений года 2021, млн. рублей (с НДС)</t>
  </si>
  <si>
    <t>Реконструкция ВЛ-0,4 кВ №4 от ЗТП №271А (Ростовская область, Неклиновский р-н, с. Петрушино по ул. Чапаева, пер. Приморский, ул. Заводская)</t>
  </si>
  <si>
    <t>J_ПЭВЛНН4271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</si>
  <si>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</si>
  <si>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2021)</t>
  </si>
  <si>
    <t>Фактический объем освоения капитальных вложений на 01.01.2021 года в прогнозных ценах соответствующих лет, млн. рублей (без НДС)</t>
  </si>
  <si>
    <t>Остаток освоения капитальных вложений на 01.01.2021 года, млн.рублей (без НДС)</t>
  </si>
  <si>
    <t>Освоение капитальных вложений 2021 года, млн. рублей (без НДС)</t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</si>
  <si>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</si>
  <si>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2021 году</t>
  </si>
  <si>
    <t>Ввод объектов инвестиционной деятельности (мощностей) в эксплуатацию в 2021 году</t>
  </si>
  <si>
    <t>Вывод объектов инвестиционной деятельности (мощностей) из эксплуатации в 2021 году</t>
  </si>
  <si>
    <t>Финансирование капитальных вложений 2021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</si>
  <si>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</si>
  <si>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</si>
  <si>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t>факт на 01.01. 2021 года</t>
  </si>
  <si>
    <t>факт 2020 года (нa 01.01.2021 года)</t>
  </si>
  <si>
    <t>факт 2020 года (на 01.01.2021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</si>
  <si>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</si>
  <si>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</si>
  <si>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ВЛ-0,4 кВ №4</t>
  </si>
  <si>
    <t>Отчетный год 2021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</si>
  <si>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№60/8 от 29.12.2020г.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</si>
  <si>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2021 года</t>
    </r>
  </si>
  <si>
    <t>работы 
продолжатся 
выполняться
 в 4 кв. 2021г.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</si>
  <si>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2021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</si>
  <si>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2021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</si>
  <si>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2021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</si>
  <si>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2021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</si>
  <si>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2021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</si>
  <si>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2021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</si>
  <si>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2021 года</t>
    </r>
  </si>
  <si>
    <t>работы продолжатся
 выполняться в 
4 кв. 2021г.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</si>
</sst>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81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2" fontId="5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2" fontId="17" fillId="2" borderId="0" xfId="0" applyNumberFormat="1" applyFont="1" applyFill="1"/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opLeftCell="A58" workbookViewId="0">
      <selection activeCell="B11" sqref="B11:B13"/>
    </sheetView>
  </sheetViews>
  <sheetFormatPr defaultRowHeight="15"/>
  <cols>
    <col min="1" max="1" width="10.140625" style="20" customWidth="1"/>
    <col min="2" max="2" width="34.5703125" style="20" customWidth="1"/>
    <col min="3" max="3" width="17.570312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24" t="s">
        <v>571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1" s="9" customFormat="1" ht="16.5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1" s="9" customFormat="1" ht="16.5">
      <c r="A3" s="124" t="s">
        <v>16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1" s="9" customFormat="1" ht="16.5">
      <c r="A4" s="125" t="s">
        <v>572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</row>
    <row r="5" spans="1:21" s="9" customFormat="1" ht="16.5">
      <c r="A5" s="125" t="s">
        <v>1055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21" s="9" customFormat="1" ht="16.5">
      <c r="A6" s="125" t="s">
        <v>975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</row>
    <row r="7" spans="1:21" s="9" customFormat="1" ht="16.5">
      <c r="A7" s="125" t="s">
        <v>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1:21" s="9" customFormat="1" ht="16.5">
      <c r="A8" s="125" t="s">
        <v>1029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1:21" s="9" customFormat="1" ht="16.5">
      <c r="A9" s="125" t="s">
        <v>976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spans="1:21" s="9" customFormat="1" ht="19.5" customHeight="1">
      <c r="A10" s="120" t="s">
        <v>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</row>
    <row r="11" spans="1:21" ht="131.25" customHeight="1">
      <c r="A11" s="114" t="s">
        <v>3</v>
      </c>
      <c r="B11" s="114" t="s">
        <v>4</v>
      </c>
      <c r="C11" s="114" t="s">
        <v>5</v>
      </c>
      <c r="D11" s="114" t="s">
        <v>6</v>
      </c>
      <c r="E11" s="114" t="s">
        <v>1030</v>
      </c>
      <c r="F11" s="114" t="s">
        <v>1031</v>
      </c>
      <c r="G11" s="114" t="s">
        <v>1032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 t="s">
        <v>573</v>
      </c>
      <c r="R11" s="114" t="s">
        <v>574</v>
      </c>
      <c r="S11" s="115"/>
      <c r="T11" s="114" t="s">
        <v>18</v>
      </c>
    </row>
    <row r="12" spans="1:21">
      <c r="A12" s="114"/>
      <c r="B12" s="114"/>
      <c r="C12" s="114"/>
      <c r="D12" s="114"/>
      <c r="E12" s="114"/>
      <c r="F12" s="114"/>
      <c r="G12" s="114" t="s">
        <v>575</v>
      </c>
      <c r="H12" s="114"/>
      <c r="I12" s="114" t="s">
        <v>576</v>
      </c>
      <c r="J12" s="114"/>
      <c r="K12" s="114" t="s">
        <v>577</v>
      </c>
      <c r="L12" s="114"/>
      <c r="M12" s="114" t="s">
        <v>578</v>
      </c>
      <c r="N12" s="114"/>
      <c r="O12" s="121" t="s">
        <v>579</v>
      </c>
      <c r="P12" s="122"/>
      <c r="Q12" s="114"/>
      <c r="R12" s="116" t="s">
        <v>896</v>
      </c>
      <c r="S12" s="118" t="s">
        <v>14</v>
      </c>
      <c r="T12" s="114"/>
    </row>
    <row r="13" spans="1:21" ht="123.75" customHeight="1">
      <c r="A13" s="114"/>
      <c r="B13" s="114"/>
      <c r="C13" s="114"/>
      <c r="D13" s="114"/>
      <c r="E13" s="114"/>
      <c r="F13" s="114"/>
      <c r="G13" s="91" t="s">
        <v>7</v>
      </c>
      <c r="H13" s="91" t="s">
        <v>8</v>
      </c>
      <c r="I13" s="91" t="s">
        <v>7</v>
      </c>
      <c r="J13" s="91" t="s">
        <v>8</v>
      </c>
      <c r="K13" s="91" t="s">
        <v>7</v>
      </c>
      <c r="L13" s="91" t="s">
        <v>8</v>
      </c>
      <c r="M13" s="91" t="s">
        <v>7</v>
      </c>
      <c r="N13" s="91" t="s">
        <v>8</v>
      </c>
      <c r="O13" s="91" t="s">
        <v>7</v>
      </c>
      <c r="P13" s="91" t="s">
        <v>8</v>
      </c>
      <c r="Q13" s="114"/>
      <c r="R13" s="117"/>
      <c r="S13" s="119"/>
      <c r="T13" s="114"/>
    </row>
    <row r="14" spans="1:21" s="58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3" t="s">
        <v>15</v>
      </c>
      <c r="B15" s="93" t="s">
        <v>15</v>
      </c>
      <c r="C15" s="93" t="s">
        <v>15</v>
      </c>
      <c r="D15" s="93" t="s">
        <v>15</v>
      </c>
      <c r="E15" s="93" t="s">
        <v>15</v>
      </c>
      <c r="F15" s="93" t="s">
        <v>15</v>
      </c>
      <c r="G15" s="93" t="s">
        <v>15</v>
      </c>
      <c r="H15" s="93" t="s">
        <v>15</v>
      </c>
      <c r="I15" s="93" t="s">
        <v>15</v>
      </c>
      <c r="J15" s="93" t="s">
        <v>15</v>
      </c>
      <c r="K15" s="93" t="s">
        <v>15</v>
      </c>
      <c r="L15" s="93" t="s">
        <v>15</v>
      </c>
      <c r="M15" s="93" t="s">
        <v>15</v>
      </c>
      <c r="N15" s="93" t="s">
        <v>15</v>
      </c>
      <c r="O15" s="93" t="s">
        <v>15</v>
      </c>
      <c r="P15" s="93" t="s">
        <v>15</v>
      </c>
      <c r="Q15" s="93" t="s">
        <v>15</v>
      </c>
      <c r="R15" s="93" t="s">
        <v>15</v>
      </c>
      <c r="S15" s="93" t="s">
        <v>15</v>
      </c>
      <c r="T15" s="93" t="s">
        <v>15</v>
      </c>
    </row>
    <row r="16" spans="1:21" s="30" customFormat="1" ht="28.5" customHeight="1">
      <c r="A16" s="123" t="s">
        <v>21</v>
      </c>
      <c r="B16" s="123"/>
      <c r="C16" s="123"/>
      <c r="D16" s="24">
        <f>D17+D18+D19+D20+D21+D22</f>
        <v>3.97</v>
      </c>
      <c r="E16" s="24">
        <v>0</v>
      </c>
      <c r="F16" s="24">
        <f>F17+F18+F19+F20+F21+F22</f>
        <v>3.97</v>
      </c>
      <c r="G16" s="24">
        <f>G17+G18+G19+G20+G21+G22</f>
        <v>3.97</v>
      </c>
      <c r="H16" s="24">
        <f>H17+H18+H19+H20+H21+H22</f>
        <v>1.94636689</v>
      </c>
      <c r="I16" s="24">
        <f t="shared" ref="I16:P16" si="0">I17+I18+I19+I20+I21+I22</f>
        <v>0.69279424000000001</v>
      </c>
      <c r="J16" s="24">
        <f>J17+J18+J19+J20+J21+J22</f>
        <v>0.69279424000000001</v>
      </c>
      <c r="K16" s="24">
        <f t="shared" si="0"/>
        <v>1.3075000000000001</v>
      </c>
      <c r="L16" s="24">
        <f t="shared" si="0"/>
        <v>0.41311999999999999</v>
      </c>
      <c r="M16" s="24">
        <f t="shared" si="0"/>
        <v>1.3075000000000001</v>
      </c>
      <c r="N16" s="24">
        <f t="shared" si="0"/>
        <v>0.84045265000000002</v>
      </c>
      <c r="O16" s="24">
        <f t="shared" si="0"/>
        <v>0.66200000000000003</v>
      </c>
      <c r="P16" s="24">
        <f t="shared" si="0"/>
        <v>0</v>
      </c>
      <c r="Q16" s="24">
        <f>Q17+Q18+Q19+Q20+Q21+Q22</f>
        <v>2.0236331100000005</v>
      </c>
      <c r="R16" s="25">
        <f>R17+R18+R19+R20+R21+R22</f>
        <v>-2.0236331100000005</v>
      </c>
      <c r="S16" s="59">
        <f>R16*100/G16</f>
        <v>-50.973126196473558</v>
      </c>
      <c r="T16" s="25"/>
      <c r="U16" s="106"/>
    </row>
    <row r="17" spans="1:20" s="30" customFormat="1" ht="28.5">
      <c r="A17" s="31" t="s">
        <v>905</v>
      </c>
      <c r="B17" s="32" t="s">
        <v>906</v>
      </c>
      <c r="C17" s="33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59">
        <v>0</v>
      </c>
      <c r="T17" s="25"/>
    </row>
    <row r="18" spans="1:20" s="30" customFormat="1" ht="42.75">
      <c r="A18" s="31" t="s">
        <v>908</v>
      </c>
      <c r="B18" s="32" t="s">
        <v>909</v>
      </c>
      <c r="C18" s="33" t="s">
        <v>907</v>
      </c>
      <c r="D18" s="25">
        <f>D44</f>
        <v>3.97</v>
      </c>
      <c r="E18" s="25">
        <v>0</v>
      </c>
      <c r="F18" s="25">
        <f>F44</f>
        <v>3.97</v>
      </c>
      <c r="G18" s="25">
        <f>G44</f>
        <v>3.97</v>
      </c>
      <c r="H18" s="25">
        <f>H44</f>
        <v>1.94636689</v>
      </c>
      <c r="I18" s="25">
        <f t="shared" ref="I18:Q18" si="1">I44</f>
        <v>0.69279424000000001</v>
      </c>
      <c r="J18" s="25">
        <f t="shared" si="1"/>
        <v>0.69279424000000001</v>
      </c>
      <c r="K18" s="25">
        <f t="shared" si="1"/>
        <v>1.3075000000000001</v>
      </c>
      <c r="L18" s="25">
        <f t="shared" si="1"/>
        <v>0.41311999999999999</v>
      </c>
      <c r="M18" s="25">
        <f t="shared" si="1"/>
        <v>1.3075000000000001</v>
      </c>
      <c r="N18" s="25">
        <f t="shared" si="1"/>
        <v>0.84045265000000002</v>
      </c>
      <c r="O18" s="25">
        <f t="shared" si="1"/>
        <v>0.66200000000000003</v>
      </c>
      <c r="P18" s="25">
        <f t="shared" si="1"/>
        <v>0</v>
      </c>
      <c r="Q18" s="25">
        <f t="shared" si="1"/>
        <v>2.0236331100000005</v>
      </c>
      <c r="R18" s="25">
        <f>R44</f>
        <v>-2.0236331100000005</v>
      </c>
      <c r="S18" s="59">
        <f>R18*100/G18</f>
        <v>-50.973126196473558</v>
      </c>
      <c r="T18" s="25"/>
    </row>
    <row r="19" spans="1:20" s="30" customFormat="1" ht="85.5">
      <c r="A19" s="31" t="s">
        <v>910</v>
      </c>
      <c r="B19" s="32" t="s">
        <v>911</v>
      </c>
      <c r="C19" s="33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59">
        <v>0</v>
      </c>
      <c r="T19" s="25"/>
    </row>
    <row r="20" spans="1:20" s="30" customFormat="1" ht="42.75">
      <c r="A20" s="31" t="s">
        <v>912</v>
      </c>
      <c r="B20" s="32" t="s">
        <v>913</v>
      </c>
      <c r="C20" s="33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59">
        <v>0</v>
      </c>
      <c r="T20" s="25"/>
    </row>
    <row r="21" spans="1:20" s="30" customFormat="1" ht="57">
      <c r="A21" s="31" t="s">
        <v>914</v>
      </c>
      <c r="B21" s="32" t="s">
        <v>915</v>
      </c>
      <c r="C21" s="33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59">
        <v>0</v>
      </c>
      <c r="T21" s="25"/>
    </row>
    <row r="22" spans="1:20" s="30" customFormat="1" ht="28.5">
      <c r="A22" s="31" t="s">
        <v>916</v>
      </c>
      <c r="B22" s="32" t="s">
        <v>917</v>
      </c>
      <c r="C22" s="33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59">
        <v>0</v>
      </c>
      <c r="T22" s="25"/>
    </row>
    <row r="23" spans="1:20" s="30" customFormat="1" ht="14.25">
      <c r="A23" s="35" t="s">
        <v>918</v>
      </c>
      <c r="B23" s="78" t="s">
        <v>919</v>
      </c>
      <c r="C23" s="79" t="s">
        <v>907</v>
      </c>
      <c r="D23" s="25">
        <f>D44+D64+D67+D68+D69</f>
        <v>3.97</v>
      </c>
      <c r="E23" s="25">
        <v>0</v>
      </c>
      <c r="F23" s="25">
        <f t="shared" ref="F23:Q23" si="3">F44+F64+F67+F68+F69</f>
        <v>3.97</v>
      </c>
      <c r="G23" s="25">
        <f t="shared" si="3"/>
        <v>3.97</v>
      </c>
      <c r="H23" s="25">
        <f t="shared" si="3"/>
        <v>1.94636689</v>
      </c>
      <c r="I23" s="25">
        <f t="shared" si="3"/>
        <v>0.69279424000000001</v>
      </c>
      <c r="J23" s="25">
        <f t="shared" si="3"/>
        <v>0.69279424000000001</v>
      </c>
      <c r="K23" s="25">
        <f t="shared" si="3"/>
        <v>1.3075000000000001</v>
      </c>
      <c r="L23" s="25">
        <f t="shared" si="3"/>
        <v>0.41311999999999999</v>
      </c>
      <c r="M23" s="25">
        <f t="shared" si="3"/>
        <v>1.3075000000000001</v>
      </c>
      <c r="N23" s="25">
        <f t="shared" si="3"/>
        <v>0.84045265000000002</v>
      </c>
      <c r="O23" s="25">
        <f t="shared" si="3"/>
        <v>0.66200000000000003</v>
      </c>
      <c r="P23" s="25">
        <f t="shared" si="3"/>
        <v>0</v>
      </c>
      <c r="Q23" s="25">
        <f t="shared" si="3"/>
        <v>2.0236331100000005</v>
      </c>
      <c r="R23" s="25">
        <f>R24+R44+R64+R67</f>
        <v>-2.0236331100000005</v>
      </c>
      <c r="S23" s="59">
        <f>R23*100/G23</f>
        <v>-50.973126196473558</v>
      </c>
      <c r="T23" s="25"/>
    </row>
    <row r="24" spans="1:20" s="30" customFormat="1" ht="42.75">
      <c r="A24" s="36" t="s">
        <v>85</v>
      </c>
      <c r="B24" s="37" t="s">
        <v>920</v>
      </c>
      <c r="C24" s="38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59">
        <v>0</v>
      </c>
      <c r="T24" s="25"/>
    </row>
    <row r="25" spans="1:20" s="30" customFormat="1" ht="71.25">
      <c r="A25" s="36" t="s">
        <v>468</v>
      </c>
      <c r="B25" s="37" t="s">
        <v>921</v>
      </c>
      <c r="C25" s="38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59">
        <v>0</v>
      </c>
      <c r="T25" s="25"/>
    </row>
    <row r="26" spans="1:20" s="30" customFormat="1" ht="99.75">
      <c r="A26" s="39" t="s">
        <v>470</v>
      </c>
      <c r="B26" s="40" t="s">
        <v>922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59">
        <v>0</v>
      </c>
      <c r="T26" s="25"/>
    </row>
    <row r="27" spans="1:20" s="30" customFormat="1" ht="99.75">
      <c r="A27" s="39" t="s">
        <v>475</v>
      </c>
      <c r="B27" s="40" t="s">
        <v>923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59">
        <v>0</v>
      </c>
      <c r="T27" s="25"/>
    </row>
    <row r="28" spans="1:20" s="30" customFormat="1" ht="71.25">
      <c r="A28" s="36" t="s">
        <v>477</v>
      </c>
      <c r="B28" s="37" t="s">
        <v>924</v>
      </c>
      <c r="C28" s="38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59">
        <v>0</v>
      </c>
      <c r="T28" s="25"/>
    </row>
    <row r="29" spans="1:20" s="30" customFormat="1" ht="57">
      <c r="A29" s="36" t="s">
        <v>88</v>
      </c>
      <c r="B29" s="37" t="s">
        <v>925</v>
      </c>
      <c r="C29" s="38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59">
        <v>0</v>
      </c>
      <c r="T29" s="25"/>
    </row>
    <row r="30" spans="1:20" s="30" customFormat="1" ht="85.5">
      <c r="A30" s="36" t="s">
        <v>498</v>
      </c>
      <c r="B30" s="37" t="s">
        <v>926</v>
      </c>
      <c r="C30" s="38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59">
        <v>0</v>
      </c>
      <c r="T30" s="25"/>
    </row>
    <row r="31" spans="1:20" s="30" customFormat="1" ht="71.25">
      <c r="A31" s="36" t="s">
        <v>499</v>
      </c>
      <c r="B31" s="37" t="s">
        <v>927</v>
      </c>
      <c r="C31" s="38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59">
        <v>0</v>
      </c>
      <c r="T31" s="25"/>
    </row>
    <row r="32" spans="1:20" s="30" customFormat="1" ht="57">
      <c r="A32" s="36" t="s">
        <v>90</v>
      </c>
      <c r="B32" s="37" t="s">
        <v>928</v>
      </c>
      <c r="C32" s="38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59">
        <v>0</v>
      </c>
      <c r="T32" s="25"/>
    </row>
    <row r="33" spans="1:20" s="30" customFormat="1" ht="42.75">
      <c r="A33" s="36" t="s">
        <v>929</v>
      </c>
      <c r="B33" s="37" t="s">
        <v>930</v>
      </c>
      <c r="C33" s="38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59">
        <v>0</v>
      </c>
      <c r="T33" s="25"/>
    </row>
    <row r="34" spans="1:20" s="30" customFormat="1" ht="128.25">
      <c r="A34" s="36" t="s">
        <v>929</v>
      </c>
      <c r="B34" s="37" t="s">
        <v>931</v>
      </c>
      <c r="C34" s="38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59">
        <v>0</v>
      </c>
      <c r="T34" s="25"/>
    </row>
    <row r="35" spans="1:20" s="30" customFormat="1" ht="114">
      <c r="A35" s="36" t="s">
        <v>929</v>
      </c>
      <c r="B35" s="37" t="s">
        <v>932</v>
      </c>
      <c r="C35" s="38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59">
        <v>0</v>
      </c>
      <c r="T35" s="25"/>
    </row>
    <row r="36" spans="1:20" s="30" customFormat="1" ht="128.25">
      <c r="A36" s="36" t="s">
        <v>929</v>
      </c>
      <c r="B36" s="37" t="s">
        <v>933</v>
      </c>
      <c r="C36" s="38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59">
        <v>0</v>
      </c>
      <c r="T36" s="25"/>
    </row>
    <row r="37" spans="1:20" s="30" customFormat="1" ht="42.75">
      <c r="A37" s="36" t="s">
        <v>934</v>
      </c>
      <c r="B37" s="37" t="s">
        <v>930</v>
      </c>
      <c r="C37" s="38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59">
        <v>0</v>
      </c>
      <c r="T37" s="25"/>
    </row>
    <row r="38" spans="1:20" s="30" customFormat="1" ht="128.25">
      <c r="A38" s="36" t="s">
        <v>934</v>
      </c>
      <c r="B38" s="37" t="s">
        <v>931</v>
      </c>
      <c r="C38" s="38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59">
        <v>0</v>
      </c>
      <c r="T38" s="25"/>
    </row>
    <row r="39" spans="1:20" s="30" customFormat="1" ht="114">
      <c r="A39" s="36" t="s">
        <v>934</v>
      </c>
      <c r="B39" s="37" t="s">
        <v>932</v>
      </c>
      <c r="C39" s="38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59">
        <v>0</v>
      </c>
      <c r="T39" s="25"/>
    </row>
    <row r="40" spans="1:20" s="30" customFormat="1" ht="128.25">
      <c r="A40" s="36" t="s">
        <v>934</v>
      </c>
      <c r="B40" s="37" t="s">
        <v>935</v>
      </c>
      <c r="C40" s="38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59">
        <v>0</v>
      </c>
      <c r="T40" s="25"/>
    </row>
    <row r="41" spans="1:20" s="30" customFormat="1" ht="114">
      <c r="A41" s="36" t="s">
        <v>936</v>
      </c>
      <c r="B41" s="37" t="s">
        <v>937</v>
      </c>
      <c r="C41" s="38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59">
        <v>0</v>
      </c>
      <c r="T41" s="25"/>
    </row>
    <row r="42" spans="1:20" s="30" customFormat="1" ht="99.75">
      <c r="A42" s="36" t="s">
        <v>938</v>
      </c>
      <c r="B42" s="37" t="s">
        <v>939</v>
      </c>
      <c r="C42" s="38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59">
        <v>0</v>
      </c>
      <c r="T42" s="25"/>
    </row>
    <row r="43" spans="1:20" s="30" customFormat="1" ht="114">
      <c r="A43" s="36" t="s">
        <v>940</v>
      </c>
      <c r="B43" s="37" t="s">
        <v>941</v>
      </c>
      <c r="C43" s="38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59">
        <v>0</v>
      </c>
      <c r="T43" s="25"/>
    </row>
    <row r="44" spans="1:20" s="30" customFormat="1" ht="42.75">
      <c r="A44" s="36" t="s">
        <v>92</v>
      </c>
      <c r="B44" s="37" t="s">
        <v>942</v>
      </c>
      <c r="C44" s="38" t="s">
        <v>907</v>
      </c>
      <c r="D44" s="25">
        <f>D45+D48+D52</f>
        <v>3.97</v>
      </c>
      <c r="E44" s="25">
        <v>0</v>
      </c>
      <c r="F44" s="25">
        <f t="shared" ref="F44:Q44" si="4">F45+F48+F52</f>
        <v>3.97</v>
      </c>
      <c r="G44" s="25">
        <f t="shared" si="4"/>
        <v>3.97</v>
      </c>
      <c r="H44" s="25">
        <f t="shared" si="4"/>
        <v>1.94636689</v>
      </c>
      <c r="I44" s="25">
        <f t="shared" si="4"/>
        <v>0.69279424000000001</v>
      </c>
      <c r="J44" s="25">
        <f t="shared" si="4"/>
        <v>0.69279424000000001</v>
      </c>
      <c r="K44" s="25">
        <f t="shared" si="4"/>
        <v>1.3075000000000001</v>
      </c>
      <c r="L44" s="25">
        <f t="shared" si="4"/>
        <v>0.41311999999999999</v>
      </c>
      <c r="M44" s="25">
        <f t="shared" si="4"/>
        <v>1.3075000000000001</v>
      </c>
      <c r="N44" s="25">
        <f t="shared" si="4"/>
        <v>0.84045265000000002</v>
      </c>
      <c r="O44" s="25">
        <f t="shared" si="4"/>
        <v>0.66200000000000003</v>
      </c>
      <c r="P44" s="25">
        <f t="shared" si="4"/>
        <v>0</v>
      </c>
      <c r="Q44" s="25">
        <f t="shared" si="4"/>
        <v>2.0236331100000005</v>
      </c>
      <c r="R44" s="25">
        <f>R45+R48+R52+R61</f>
        <v>-2.0236331100000005</v>
      </c>
      <c r="S44" s="59">
        <f>R44*100/G44</f>
        <v>-50.973126196473558</v>
      </c>
      <c r="T44" s="25"/>
    </row>
    <row r="45" spans="1:20" s="30" customFormat="1" ht="85.5">
      <c r="A45" s="36" t="s">
        <v>503</v>
      </c>
      <c r="B45" s="37" t="s">
        <v>943</v>
      </c>
      <c r="C45" s="38" t="s">
        <v>907</v>
      </c>
      <c r="D45" s="25">
        <f>D46</f>
        <v>0</v>
      </c>
      <c r="E45" s="25">
        <v>0</v>
      </c>
      <c r="F45" s="25">
        <f t="shared" ref="F45:H45" si="5">F46</f>
        <v>0</v>
      </c>
      <c r="G45" s="25">
        <f t="shared" si="5"/>
        <v>0</v>
      </c>
      <c r="H45" s="25">
        <f t="shared" si="5"/>
        <v>0</v>
      </c>
      <c r="I45" s="25">
        <f t="shared" ref="I45:Q45" si="6">I46</f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  <c r="O45" s="25">
        <f t="shared" si="6"/>
        <v>0</v>
      </c>
      <c r="P45" s="25">
        <f t="shared" si="6"/>
        <v>0</v>
      </c>
      <c r="Q45" s="25">
        <f t="shared" si="6"/>
        <v>0</v>
      </c>
      <c r="R45" s="25">
        <f>R46</f>
        <v>0</v>
      </c>
      <c r="S45" s="59">
        <f>S46</f>
        <v>0</v>
      </c>
      <c r="T45" s="25"/>
    </row>
    <row r="46" spans="1:20" s="30" customFormat="1" ht="42.75">
      <c r="A46" s="36" t="s">
        <v>505</v>
      </c>
      <c r="B46" s="37" t="s">
        <v>944</v>
      </c>
      <c r="C46" s="38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59">
        <v>0</v>
      </c>
      <c r="T46" s="25"/>
    </row>
    <row r="47" spans="1:20" s="30" customFormat="1" ht="85.5">
      <c r="A47" s="36" t="s">
        <v>510</v>
      </c>
      <c r="B47" s="37" t="s">
        <v>945</v>
      </c>
      <c r="C47" s="38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59">
        <v>0</v>
      </c>
      <c r="T47" s="25"/>
    </row>
    <row r="48" spans="1:20" s="30" customFormat="1" ht="57">
      <c r="A48" s="36" t="s">
        <v>518</v>
      </c>
      <c r="B48" s="37" t="s">
        <v>946</v>
      </c>
      <c r="C48" s="38" t="s">
        <v>907</v>
      </c>
      <c r="D48" s="25">
        <f>D49</f>
        <v>3.97</v>
      </c>
      <c r="E48" s="25">
        <v>0</v>
      </c>
      <c r="F48" s="25">
        <f>F49</f>
        <v>3.97</v>
      </c>
      <c r="G48" s="25">
        <f>G49</f>
        <v>3.97</v>
      </c>
      <c r="H48" s="25">
        <f t="shared" ref="H48:Q49" si="7">H49</f>
        <v>1.94636689</v>
      </c>
      <c r="I48" s="25">
        <f t="shared" si="7"/>
        <v>0.69279424000000001</v>
      </c>
      <c r="J48" s="25">
        <f t="shared" si="7"/>
        <v>0.69279424000000001</v>
      </c>
      <c r="K48" s="25">
        <f t="shared" si="7"/>
        <v>1.3075000000000001</v>
      </c>
      <c r="L48" s="25">
        <f t="shared" si="7"/>
        <v>0.41311999999999999</v>
      </c>
      <c r="M48" s="25">
        <f t="shared" si="7"/>
        <v>1.3075000000000001</v>
      </c>
      <c r="N48" s="25">
        <f t="shared" si="7"/>
        <v>0.84045265000000002</v>
      </c>
      <c r="O48" s="25">
        <f t="shared" si="7"/>
        <v>0.66200000000000003</v>
      </c>
      <c r="P48" s="25">
        <f t="shared" si="7"/>
        <v>0</v>
      </c>
      <c r="Q48" s="25">
        <f t="shared" si="7"/>
        <v>2.0236331100000005</v>
      </c>
      <c r="R48" s="25">
        <f>R49</f>
        <v>-2.0236331100000005</v>
      </c>
      <c r="S48" s="59">
        <f>S49</f>
        <v>-50.973126196473558</v>
      </c>
      <c r="T48" s="25"/>
    </row>
    <row r="49" spans="1:20" s="30" customFormat="1" ht="42.75">
      <c r="A49" s="36" t="s">
        <v>947</v>
      </c>
      <c r="B49" s="37" t="s">
        <v>948</v>
      </c>
      <c r="C49" s="38" t="s">
        <v>907</v>
      </c>
      <c r="D49" s="25">
        <f>D50</f>
        <v>3.97</v>
      </c>
      <c r="E49" s="25">
        <v>0</v>
      </c>
      <c r="F49" s="25">
        <f>F50</f>
        <v>3.97</v>
      </c>
      <c r="G49" s="25">
        <f>G50</f>
        <v>3.97</v>
      </c>
      <c r="H49" s="25">
        <f t="shared" si="7"/>
        <v>1.94636689</v>
      </c>
      <c r="I49" s="25">
        <f t="shared" si="7"/>
        <v>0.69279424000000001</v>
      </c>
      <c r="J49" s="25">
        <f t="shared" si="7"/>
        <v>0.69279424000000001</v>
      </c>
      <c r="K49" s="25">
        <f t="shared" si="7"/>
        <v>1.3075000000000001</v>
      </c>
      <c r="L49" s="25">
        <f t="shared" si="7"/>
        <v>0.41311999999999999</v>
      </c>
      <c r="M49" s="25">
        <f t="shared" si="7"/>
        <v>1.3075000000000001</v>
      </c>
      <c r="N49" s="25">
        <f t="shared" si="7"/>
        <v>0.84045265000000002</v>
      </c>
      <c r="O49" s="25">
        <f t="shared" si="7"/>
        <v>0.66200000000000003</v>
      </c>
      <c r="P49" s="25">
        <f t="shared" si="7"/>
        <v>0</v>
      </c>
      <c r="Q49" s="25">
        <f t="shared" si="7"/>
        <v>2.0236331100000005</v>
      </c>
      <c r="R49" s="25">
        <f>R50</f>
        <v>-2.0236331100000005</v>
      </c>
      <c r="S49" s="59">
        <f>S50</f>
        <v>-50.973126196473558</v>
      </c>
      <c r="T49" s="25"/>
    </row>
    <row r="50" spans="1:20" ht="75">
      <c r="A50" s="95" t="s">
        <v>947</v>
      </c>
      <c r="B50" s="80" t="s">
        <v>1033</v>
      </c>
      <c r="C50" s="81" t="s">
        <v>1034</v>
      </c>
      <c r="D50" s="26">
        <v>3.97</v>
      </c>
      <c r="E50" s="26">
        <v>0</v>
      </c>
      <c r="F50" s="26">
        <v>3.97</v>
      </c>
      <c r="G50" s="26">
        <v>3.97</v>
      </c>
      <c r="H50" s="26">
        <f>J50+L50+N50+P50</f>
        <v>1.94636689</v>
      </c>
      <c r="I50" s="26">
        <v>0.69279424000000001</v>
      </c>
      <c r="J50" s="26">
        <v>0.69279424000000001</v>
      </c>
      <c r="K50" s="26">
        <v>1.3075000000000001</v>
      </c>
      <c r="L50" s="26">
        <v>0.41311999999999999</v>
      </c>
      <c r="M50" s="26">
        <v>1.3075000000000001</v>
      </c>
      <c r="N50" s="26">
        <v>0.84045265000000002</v>
      </c>
      <c r="O50" s="26">
        <v>0.66200000000000003</v>
      </c>
      <c r="P50" s="26">
        <v>0</v>
      </c>
      <c r="Q50" s="26">
        <f>G50-H50</f>
        <v>2.0236331100000005</v>
      </c>
      <c r="R50" s="26">
        <f>H50-G50</f>
        <v>-2.0236331100000005</v>
      </c>
      <c r="S50" s="107">
        <f>R50*100/G50</f>
        <v>-50.973126196473558</v>
      </c>
      <c r="T50" s="108" t="s">
        <v>1056</v>
      </c>
    </row>
    <row r="51" spans="1:20" s="30" customFormat="1" ht="57">
      <c r="A51" s="36" t="s">
        <v>949</v>
      </c>
      <c r="B51" s="37" t="s">
        <v>950</v>
      </c>
      <c r="C51" s="38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ref="P51:P53" si="8">P52</f>
        <v>0</v>
      </c>
      <c r="Q51" s="25">
        <f t="shared" ref="Q51:Q54" si="9">G51-H51</f>
        <v>0</v>
      </c>
      <c r="R51" s="25">
        <v>0</v>
      </c>
      <c r="S51" s="59">
        <v>0</v>
      </c>
      <c r="T51" s="25"/>
    </row>
    <row r="52" spans="1:20" s="30" customFormat="1" ht="42.75">
      <c r="A52" s="36" t="s">
        <v>520</v>
      </c>
      <c r="B52" s="37" t="s">
        <v>951</v>
      </c>
      <c r="C52" s="38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10">H54</f>
        <v>0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 t="shared" si="10"/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5">
        <f>R54</f>
        <v>0</v>
      </c>
      <c r="S52" s="59">
        <f>S54</f>
        <v>0</v>
      </c>
      <c r="T52" s="25"/>
    </row>
    <row r="53" spans="1:20" s="30" customFormat="1" ht="42.75">
      <c r="A53" s="36" t="s">
        <v>522</v>
      </c>
      <c r="B53" s="37" t="s">
        <v>952</v>
      </c>
      <c r="C53" s="38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8"/>
        <v>0</v>
      </c>
      <c r="Q53" s="25">
        <f>G53-H53</f>
        <v>0</v>
      </c>
      <c r="R53" s="25">
        <v>0</v>
      </c>
      <c r="S53" s="59">
        <v>0</v>
      </c>
      <c r="T53" s="25"/>
    </row>
    <row r="54" spans="1:20" s="30" customFormat="1" ht="42.75">
      <c r="A54" s="36" t="s">
        <v>526</v>
      </c>
      <c r="B54" s="37" t="s">
        <v>953</v>
      </c>
      <c r="C54" s="38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 t="shared" si="9"/>
        <v>0</v>
      </c>
      <c r="R54" s="25">
        <v>0</v>
      </c>
      <c r="S54" s="59">
        <v>0</v>
      </c>
      <c r="T54" s="25"/>
    </row>
    <row r="55" spans="1:20" s="30" customFormat="1" ht="42.75">
      <c r="A55" s="36" t="s">
        <v>527</v>
      </c>
      <c r="B55" s="37" t="s">
        <v>954</v>
      </c>
      <c r="C55" s="38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59">
        <v>0</v>
      </c>
      <c r="T55" s="25"/>
    </row>
    <row r="56" spans="1:20" s="30" customFormat="1" ht="42.75">
      <c r="A56" s="36" t="s">
        <v>528</v>
      </c>
      <c r="B56" s="37" t="s">
        <v>955</v>
      </c>
      <c r="C56" s="38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59">
        <v>0</v>
      </c>
      <c r="T56" s="25"/>
    </row>
    <row r="57" spans="1:20" s="30" customFormat="1" ht="57">
      <c r="A57" s="36" t="s">
        <v>529</v>
      </c>
      <c r="B57" s="37" t="s">
        <v>956</v>
      </c>
      <c r="C57" s="38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59">
        <v>0</v>
      </c>
      <c r="T57" s="25"/>
    </row>
    <row r="58" spans="1:20" s="30" customFormat="1" ht="57">
      <c r="A58" s="36" t="s">
        <v>530</v>
      </c>
      <c r="B58" s="37" t="s">
        <v>957</v>
      </c>
      <c r="C58" s="38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59">
        <v>0</v>
      </c>
      <c r="T58" s="25"/>
    </row>
    <row r="59" spans="1:20" s="30" customFormat="1" ht="57">
      <c r="A59" s="36" t="s">
        <v>531</v>
      </c>
      <c r="B59" s="37" t="s">
        <v>958</v>
      </c>
      <c r="C59" s="38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59">
        <v>0</v>
      </c>
      <c r="T59" s="25"/>
    </row>
    <row r="60" spans="1:20" s="30" customFormat="1" ht="57">
      <c r="A60" s="36" t="s">
        <v>959</v>
      </c>
      <c r="B60" s="37" t="s">
        <v>960</v>
      </c>
      <c r="C60" s="38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59">
        <v>0</v>
      </c>
      <c r="T60" s="25"/>
    </row>
    <row r="61" spans="1:20" s="30" customFormat="1" ht="57">
      <c r="A61" s="36" t="s">
        <v>961</v>
      </c>
      <c r="B61" s="37" t="s">
        <v>962</v>
      </c>
      <c r="C61" s="38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59">
        <v>0</v>
      </c>
      <c r="T61" s="25"/>
    </row>
    <row r="62" spans="1:20" s="30" customFormat="1" ht="42.75">
      <c r="A62" s="36" t="s">
        <v>963</v>
      </c>
      <c r="B62" s="37" t="s">
        <v>964</v>
      </c>
      <c r="C62" s="38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59">
        <v>0</v>
      </c>
      <c r="T62" s="25"/>
    </row>
    <row r="63" spans="1:20" s="30" customFormat="1" ht="57">
      <c r="A63" s="36" t="s">
        <v>965</v>
      </c>
      <c r="B63" s="37" t="s">
        <v>966</v>
      </c>
      <c r="C63" s="38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59">
        <v>0</v>
      </c>
      <c r="T63" s="25"/>
    </row>
    <row r="64" spans="1:20" s="30" customFormat="1" ht="85.5">
      <c r="A64" s="36" t="s">
        <v>94</v>
      </c>
      <c r="B64" s="37" t="s">
        <v>967</v>
      </c>
      <c r="C64" s="38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59">
        <v>0</v>
      </c>
      <c r="T64" s="25"/>
    </row>
    <row r="65" spans="1:20" s="30" customFormat="1" ht="71.25">
      <c r="A65" s="36" t="s">
        <v>968</v>
      </c>
      <c r="B65" s="37" t="s">
        <v>969</v>
      </c>
      <c r="C65" s="38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59">
        <v>0</v>
      </c>
      <c r="T65" s="25"/>
    </row>
    <row r="66" spans="1:20" s="30" customFormat="1" ht="71.25">
      <c r="A66" s="36" t="s">
        <v>970</v>
      </c>
      <c r="B66" s="37" t="s">
        <v>971</v>
      </c>
      <c r="C66" s="38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59">
        <v>0</v>
      </c>
      <c r="T66" s="25"/>
    </row>
    <row r="67" spans="1:20" s="30" customFormat="1" ht="42.75">
      <c r="A67" s="36" t="s">
        <v>96</v>
      </c>
      <c r="B67" s="37" t="s">
        <v>972</v>
      </c>
      <c r="C67" s="38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59">
        <v>0</v>
      </c>
      <c r="T67" s="25"/>
    </row>
    <row r="68" spans="1:20" s="30" customFormat="1" ht="57">
      <c r="A68" s="36" t="s">
        <v>98</v>
      </c>
      <c r="B68" s="37" t="s">
        <v>973</v>
      </c>
      <c r="C68" s="38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H69" si="11">H69</f>
        <v>0</v>
      </c>
      <c r="I68" s="25">
        <f t="shared" ref="I68:I69" si="12">I69</f>
        <v>0</v>
      </c>
      <c r="J68" s="25">
        <f t="shared" ref="J68:J69" si="13">J69</f>
        <v>0</v>
      </c>
      <c r="K68" s="25">
        <f t="shared" ref="K68:K69" si="14">K69</f>
        <v>0</v>
      </c>
      <c r="L68" s="25">
        <f t="shared" ref="L68:L69" si="15">L69</f>
        <v>0</v>
      </c>
      <c r="M68" s="25">
        <f t="shared" ref="M68:M69" si="16">M69</f>
        <v>0</v>
      </c>
      <c r="N68" s="25">
        <f t="shared" ref="N68:N69" si="17">N69</f>
        <v>0</v>
      </c>
      <c r="O68" s="25">
        <f t="shared" ref="O68:O69" si="18">O69</f>
        <v>0</v>
      </c>
      <c r="P68" s="25">
        <f t="shared" ref="P68:P69" si="19">P69</f>
        <v>0</v>
      </c>
      <c r="Q68" s="25">
        <f t="shared" ref="Q68:Q69" si="20">Q69</f>
        <v>0</v>
      </c>
      <c r="R68" s="25">
        <v>0</v>
      </c>
      <c r="S68" s="59">
        <v>0</v>
      </c>
      <c r="T68" s="25"/>
    </row>
    <row r="69" spans="1:20" s="30" customFormat="1" ht="28.5">
      <c r="A69" s="36" t="s">
        <v>100</v>
      </c>
      <c r="B69" s="37" t="s">
        <v>974</v>
      </c>
      <c r="C69" s="38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1"/>
        <v>0</v>
      </c>
      <c r="I69" s="25">
        <f t="shared" si="12"/>
        <v>0</v>
      </c>
      <c r="J69" s="25">
        <f t="shared" si="13"/>
        <v>0</v>
      </c>
      <c r="K69" s="25">
        <f t="shared" si="14"/>
        <v>0</v>
      </c>
      <c r="L69" s="25">
        <f t="shared" si="15"/>
        <v>0</v>
      </c>
      <c r="M69" s="25">
        <f t="shared" si="16"/>
        <v>0</v>
      </c>
      <c r="N69" s="25">
        <f t="shared" si="17"/>
        <v>0</v>
      </c>
      <c r="O69" s="25">
        <f t="shared" si="18"/>
        <v>0</v>
      </c>
      <c r="P69" s="25">
        <f t="shared" si="19"/>
        <v>0</v>
      </c>
      <c r="Q69" s="25">
        <f t="shared" si="20"/>
        <v>0</v>
      </c>
      <c r="R69" s="25">
        <v>0</v>
      </c>
      <c r="S69" s="59">
        <v>0</v>
      </c>
      <c r="T69" s="25"/>
    </row>
  </sheetData>
  <mergeCells count="28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E25" sqref="E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7" t="s">
        <v>730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4" customFormat="1" ht="16.5">
      <c r="A4" s="167" t="s">
        <v>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s="4" customFormat="1" ht="16.5">
      <c r="A5" s="167" t="s">
        <v>16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s="4" customFormat="1" ht="16.5">
      <c r="A6" s="165" t="s">
        <v>731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1:13" s="4" customFormat="1" ht="16.5">
      <c r="A7" s="165" t="s">
        <v>732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13" s="4" customFormat="1" ht="16.5">
      <c r="A8" s="165" t="s">
        <v>733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</row>
    <row r="9" spans="1:13" s="4" customFormat="1" ht="16.5">
      <c r="A9" s="165" t="s">
        <v>1046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3" s="4" customFormat="1" ht="16.5">
      <c r="A10" s="165" t="s">
        <v>980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3" s="4" customFormat="1" ht="16.5">
      <c r="A11" s="165" t="s">
        <v>734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1:13" s="4" customFormat="1" ht="16.5">
      <c r="A12" s="165" t="s">
        <v>1040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</row>
    <row r="13" spans="1:13" s="4" customFormat="1" ht="16.5">
      <c r="A13" s="165" t="s">
        <v>981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</row>
    <row r="14" spans="1:13" s="4" customFormat="1" ht="16.5">
      <c r="A14" s="165" t="s">
        <v>2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</row>
    <row r="15" spans="1:13" s="4" customFormat="1" ht="16.5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</row>
    <row r="16" spans="1:13" s="6" customFormat="1" ht="43.5" customHeight="1">
      <c r="A16" s="168" t="s">
        <v>3</v>
      </c>
      <c r="B16" s="168" t="s">
        <v>4</v>
      </c>
      <c r="C16" s="168" t="s">
        <v>5</v>
      </c>
      <c r="D16" s="168" t="s">
        <v>69</v>
      </c>
      <c r="E16" s="168" t="s">
        <v>70</v>
      </c>
      <c r="F16" s="168" t="s">
        <v>71</v>
      </c>
      <c r="G16" s="168"/>
      <c r="H16" s="168" t="s">
        <v>72</v>
      </c>
      <c r="I16" s="168"/>
      <c r="J16" s="168" t="s">
        <v>73</v>
      </c>
      <c r="K16" s="168"/>
      <c r="L16" s="168" t="s">
        <v>74</v>
      </c>
      <c r="M16" s="168"/>
    </row>
    <row r="17" spans="1:13" s="6" customFormat="1" ht="43.5" customHeight="1">
      <c r="A17" s="168"/>
      <c r="B17" s="168"/>
      <c r="C17" s="168"/>
      <c r="D17" s="168"/>
      <c r="E17" s="168"/>
      <c r="F17" s="27" t="s">
        <v>1047</v>
      </c>
      <c r="G17" s="7" t="s">
        <v>735</v>
      </c>
      <c r="H17" s="27" t="s">
        <v>1048</v>
      </c>
      <c r="I17" s="7" t="s">
        <v>735</v>
      </c>
      <c r="J17" s="27" t="s">
        <v>1049</v>
      </c>
      <c r="K17" s="7" t="s">
        <v>735</v>
      </c>
      <c r="L17" s="27" t="s">
        <v>1049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64" t="s">
        <v>22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13">
      <c r="A23" s="2"/>
    </row>
    <row r="24" spans="1:13">
      <c r="A24" s="2"/>
    </row>
    <row r="25" spans="1:13">
      <c r="A25" s="18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abSelected="1" workbookViewId="0">
      <selection activeCell="A25" sqref="A1:XFD1048576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24" t="s">
        <v>903</v>
      </c>
      <c r="B3" s="124"/>
      <c r="C3" s="124"/>
      <c r="D3" s="124"/>
      <c r="E3" s="124"/>
      <c r="F3" s="124"/>
      <c r="G3" s="124"/>
      <c r="H3" s="124"/>
    </row>
    <row r="4" spans="1:10" s="9" customFormat="1" ht="16.5">
      <c r="A4" s="124" t="s">
        <v>0</v>
      </c>
      <c r="B4" s="124"/>
      <c r="C4" s="124"/>
      <c r="D4" s="124"/>
      <c r="E4" s="124"/>
      <c r="F4" s="124"/>
      <c r="G4" s="124"/>
      <c r="H4" s="124"/>
    </row>
    <row r="5" spans="1:10" s="9" customFormat="1" ht="16.5">
      <c r="A5" s="124" t="s">
        <v>16</v>
      </c>
      <c r="B5" s="124"/>
      <c r="C5" s="124"/>
      <c r="D5" s="124"/>
      <c r="E5" s="124"/>
      <c r="F5" s="124"/>
      <c r="G5" s="124"/>
      <c r="H5" s="124"/>
    </row>
    <row r="6" spans="1:10" s="9" customFormat="1" ht="36" customHeight="1">
      <c r="A6" s="125" t="s">
        <v>736</v>
      </c>
      <c r="B6" s="125"/>
      <c r="C6" s="125"/>
      <c r="D6" s="125"/>
      <c r="E6" s="125"/>
      <c r="F6" s="125"/>
      <c r="G6" s="125"/>
      <c r="H6" s="125"/>
    </row>
    <row r="7" spans="1:10" s="9" customFormat="1" ht="16.5">
      <c r="A7" s="177" t="s">
        <v>1026</v>
      </c>
      <c r="B7" s="177"/>
      <c r="C7" s="177"/>
      <c r="D7" s="177"/>
      <c r="E7" s="177"/>
      <c r="F7" s="177"/>
      <c r="G7" s="177"/>
      <c r="H7" s="177"/>
    </row>
    <row r="8" spans="1:10" s="9" customFormat="1" ht="16.5">
      <c r="A8" s="177" t="s">
        <v>737</v>
      </c>
      <c r="B8" s="177"/>
      <c r="C8" s="177"/>
      <c r="D8" s="177"/>
      <c r="E8" s="177"/>
      <c r="F8" s="177"/>
      <c r="G8" s="177"/>
      <c r="H8" s="177"/>
    </row>
    <row r="9" spans="1:10" s="9" customFormat="1" ht="16.5">
      <c r="A9" s="177" t="s">
        <v>1027</v>
      </c>
      <c r="B9" s="177"/>
      <c r="C9" s="177"/>
      <c r="D9" s="177"/>
      <c r="E9" s="177"/>
      <c r="F9" s="177"/>
      <c r="G9" s="177"/>
      <c r="H9" s="177"/>
    </row>
    <row r="10" spans="1:10" s="9" customFormat="1" ht="16.5">
      <c r="A10" s="178" t="s">
        <v>1050</v>
      </c>
      <c r="B10" s="178"/>
      <c r="C10" s="178"/>
      <c r="D10" s="178"/>
      <c r="E10" s="178"/>
      <c r="F10" s="178"/>
      <c r="G10" s="178"/>
      <c r="H10" s="178"/>
    </row>
    <row r="11" spans="1:10" s="9" customFormat="1" ht="16.5">
      <c r="A11" s="179" t="s">
        <v>1054</v>
      </c>
      <c r="B11" s="179"/>
      <c r="C11" s="179"/>
      <c r="D11" s="179"/>
      <c r="E11" s="179"/>
      <c r="F11" s="179"/>
      <c r="G11" s="179"/>
      <c r="H11" s="179"/>
      <c r="I11" s="179"/>
      <c r="J11" s="179"/>
    </row>
    <row r="12" spans="1:10" s="9" customFormat="1" ht="16.5">
      <c r="A12" s="177" t="s">
        <v>75</v>
      </c>
      <c r="B12" s="177"/>
      <c r="C12" s="177"/>
      <c r="D12" s="177"/>
      <c r="E12" s="177"/>
      <c r="F12" s="177"/>
      <c r="G12" s="177"/>
      <c r="H12" s="177"/>
    </row>
    <row r="13" spans="1:10" s="20" customFormat="1" ht="61.5" customHeight="1">
      <c r="A13" s="170" t="s">
        <v>76</v>
      </c>
      <c r="B13" s="170"/>
      <c r="C13" s="170"/>
      <c r="D13" s="170"/>
      <c r="E13" s="170"/>
      <c r="F13" s="170"/>
      <c r="G13" s="170"/>
      <c r="H13" s="170"/>
    </row>
    <row r="14" spans="1:10" s="56" customFormat="1" ht="90" customHeight="1">
      <c r="A14" s="143" t="s">
        <v>77</v>
      </c>
      <c r="B14" s="143" t="s">
        <v>78</v>
      </c>
      <c r="C14" s="143" t="s">
        <v>79</v>
      </c>
      <c r="D14" s="143" t="s">
        <v>1053</v>
      </c>
      <c r="E14" s="143"/>
      <c r="F14" s="143" t="s">
        <v>738</v>
      </c>
      <c r="G14" s="143"/>
      <c r="H14" s="143" t="s">
        <v>18</v>
      </c>
    </row>
    <row r="15" spans="1:10" s="56" customFormat="1" ht="30">
      <c r="A15" s="143"/>
      <c r="B15" s="143"/>
      <c r="C15" s="143"/>
      <c r="D15" s="104" t="s">
        <v>7</v>
      </c>
      <c r="E15" s="104" t="s">
        <v>8</v>
      </c>
      <c r="F15" s="104" t="s">
        <v>904</v>
      </c>
      <c r="G15" s="104" t="s">
        <v>80</v>
      </c>
      <c r="H15" s="143"/>
    </row>
    <row r="16" spans="1:10" s="46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23" t="s">
        <v>81</v>
      </c>
      <c r="B17" s="123"/>
      <c r="C17" s="123"/>
      <c r="D17" s="123"/>
      <c r="E17" s="123"/>
      <c r="F17" s="123"/>
      <c r="G17" s="123"/>
      <c r="H17" s="123"/>
    </row>
    <row r="18" spans="1:8" s="30" customFormat="1" ht="28.5">
      <c r="A18" s="102" t="s">
        <v>82</v>
      </c>
      <c r="B18" s="105" t="s">
        <v>83</v>
      </c>
      <c r="C18" s="105" t="s">
        <v>84</v>
      </c>
      <c r="D18" s="102" t="s">
        <v>979</v>
      </c>
      <c r="E18" s="96">
        <f>E24+E26+E32</f>
        <v>20.206279500000001</v>
      </c>
      <c r="F18" s="102" t="s">
        <v>289</v>
      </c>
      <c r="G18" s="102" t="s">
        <v>289</v>
      </c>
      <c r="H18" s="102" t="s">
        <v>289</v>
      </c>
    </row>
    <row r="19" spans="1:8" s="20" customFormat="1" ht="30">
      <c r="A19" s="104" t="s">
        <v>85</v>
      </c>
      <c r="B19" s="22" t="s">
        <v>86</v>
      </c>
      <c r="C19" s="22" t="s">
        <v>84</v>
      </c>
      <c r="D19" s="104" t="s">
        <v>979</v>
      </c>
      <c r="E19" s="104" t="s">
        <v>289</v>
      </c>
      <c r="F19" s="104" t="s">
        <v>289</v>
      </c>
      <c r="G19" s="104" t="s">
        <v>289</v>
      </c>
      <c r="H19" s="104" t="s">
        <v>289</v>
      </c>
    </row>
    <row r="20" spans="1:8" s="20" customFormat="1" ht="30">
      <c r="A20" s="104" t="s">
        <v>468</v>
      </c>
      <c r="B20" s="22" t="s">
        <v>87</v>
      </c>
      <c r="C20" s="22" t="s">
        <v>84</v>
      </c>
      <c r="D20" s="104" t="s">
        <v>979</v>
      </c>
      <c r="E20" s="104" t="s">
        <v>289</v>
      </c>
      <c r="F20" s="104" t="s">
        <v>289</v>
      </c>
      <c r="G20" s="104" t="s">
        <v>289</v>
      </c>
      <c r="H20" s="104" t="s">
        <v>289</v>
      </c>
    </row>
    <row r="21" spans="1:8" s="20" customFormat="1" ht="30">
      <c r="A21" s="104" t="s">
        <v>88</v>
      </c>
      <c r="B21" s="22" t="s">
        <v>89</v>
      </c>
      <c r="C21" s="22" t="s">
        <v>84</v>
      </c>
      <c r="D21" s="104" t="s">
        <v>979</v>
      </c>
      <c r="E21" s="104" t="s">
        <v>289</v>
      </c>
      <c r="F21" s="104" t="s">
        <v>289</v>
      </c>
      <c r="G21" s="104" t="s">
        <v>289</v>
      </c>
      <c r="H21" s="104" t="s">
        <v>289</v>
      </c>
    </row>
    <row r="22" spans="1:8" s="20" customFormat="1" ht="30">
      <c r="A22" s="104" t="s">
        <v>90</v>
      </c>
      <c r="B22" s="22" t="s">
        <v>91</v>
      </c>
      <c r="C22" s="22" t="s">
        <v>84</v>
      </c>
      <c r="D22" s="104" t="s">
        <v>979</v>
      </c>
      <c r="E22" s="104" t="s">
        <v>289</v>
      </c>
      <c r="F22" s="104" t="s">
        <v>289</v>
      </c>
      <c r="G22" s="104" t="s">
        <v>289</v>
      </c>
      <c r="H22" s="104" t="s">
        <v>289</v>
      </c>
    </row>
    <row r="23" spans="1:8" s="20" customFormat="1" ht="30">
      <c r="A23" s="104" t="s">
        <v>92</v>
      </c>
      <c r="B23" s="22" t="s">
        <v>93</v>
      </c>
      <c r="C23" s="22" t="s">
        <v>84</v>
      </c>
      <c r="D23" s="104" t="s">
        <v>979</v>
      </c>
      <c r="E23" s="104" t="s">
        <v>289</v>
      </c>
      <c r="F23" s="104" t="s">
        <v>289</v>
      </c>
      <c r="G23" s="104" t="s">
        <v>289</v>
      </c>
      <c r="H23" s="104" t="s">
        <v>289</v>
      </c>
    </row>
    <row r="24" spans="1:8" s="20" customFormat="1" ht="30">
      <c r="A24" s="104" t="s">
        <v>94</v>
      </c>
      <c r="B24" s="22" t="s">
        <v>95</v>
      </c>
      <c r="C24" s="22" t="s">
        <v>84</v>
      </c>
      <c r="D24" s="104" t="s">
        <v>979</v>
      </c>
      <c r="E24" s="97">
        <v>19.802323789999999</v>
      </c>
      <c r="F24" s="104" t="s">
        <v>289</v>
      </c>
      <c r="G24" s="104" t="s">
        <v>289</v>
      </c>
      <c r="H24" s="104" t="s">
        <v>289</v>
      </c>
    </row>
    <row r="25" spans="1:8" s="20" customFormat="1" ht="30">
      <c r="A25" s="104" t="s">
        <v>96</v>
      </c>
      <c r="B25" s="22" t="s">
        <v>97</v>
      </c>
      <c r="C25" s="22" t="s">
        <v>84</v>
      </c>
      <c r="D25" s="104" t="s">
        <v>979</v>
      </c>
      <c r="E25" s="104" t="s">
        <v>289</v>
      </c>
      <c r="F25" s="104" t="s">
        <v>289</v>
      </c>
      <c r="G25" s="104" t="s">
        <v>289</v>
      </c>
      <c r="H25" s="104" t="s">
        <v>289</v>
      </c>
    </row>
    <row r="26" spans="1:8" s="20" customFormat="1" ht="30">
      <c r="A26" s="104" t="s">
        <v>98</v>
      </c>
      <c r="B26" s="22" t="s">
        <v>99</v>
      </c>
      <c r="C26" s="22" t="s">
        <v>84</v>
      </c>
      <c r="D26" s="104" t="s">
        <v>979</v>
      </c>
      <c r="E26" s="97">
        <f>0.10117371+0.003</f>
        <v>0.10417371</v>
      </c>
      <c r="F26" s="104" t="s">
        <v>289</v>
      </c>
      <c r="G26" s="104" t="s">
        <v>289</v>
      </c>
      <c r="H26" s="104" t="s">
        <v>289</v>
      </c>
    </row>
    <row r="27" spans="1:8" s="20" customFormat="1" ht="30">
      <c r="A27" s="104" t="s">
        <v>100</v>
      </c>
      <c r="B27" s="22" t="s">
        <v>101</v>
      </c>
      <c r="C27" s="22" t="s">
        <v>84</v>
      </c>
      <c r="D27" s="104" t="s">
        <v>979</v>
      </c>
      <c r="E27" s="104" t="s">
        <v>289</v>
      </c>
      <c r="F27" s="104" t="s">
        <v>289</v>
      </c>
      <c r="G27" s="104" t="s">
        <v>289</v>
      </c>
      <c r="H27" s="104" t="s">
        <v>289</v>
      </c>
    </row>
    <row r="28" spans="1:8" s="20" customFormat="1" ht="30">
      <c r="A28" s="104" t="s">
        <v>102</v>
      </c>
      <c r="B28" s="22" t="s">
        <v>103</v>
      </c>
      <c r="C28" s="22" t="s">
        <v>84</v>
      </c>
      <c r="D28" s="104" t="s">
        <v>979</v>
      </c>
      <c r="E28" s="104" t="s">
        <v>289</v>
      </c>
      <c r="F28" s="104" t="s">
        <v>289</v>
      </c>
      <c r="G28" s="104" t="s">
        <v>289</v>
      </c>
      <c r="H28" s="104" t="s">
        <v>289</v>
      </c>
    </row>
    <row r="29" spans="1:8" s="20" customFormat="1" ht="30">
      <c r="A29" s="104" t="s">
        <v>104</v>
      </c>
      <c r="B29" s="22" t="s">
        <v>105</v>
      </c>
      <c r="C29" s="22" t="s">
        <v>84</v>
      </c>
      <c r="D29" s="104" t="s">
        <v>979</v>
      </c>
      <c r="E29" s="104" t="s">
        <v>289</v>
      </c>
      <c r="F29" s="104" t="s">
        <v>289</v>
      </c>
      <c r="G29" s="104" t="s">
        <v>289</v>
      </c>
      <c r="H29" s="104" t="s">
        <v>289</v>
      </c>
    </row>
    <row r="30" spans="1:8" s="20" customFormat="1" ht="30">
      <c r="A30" s="104" t="s">
        <v>106</v>
      </c>
      <c r="B30" s="22" t="s">
        <v>107</v>
      </c>
      <c r="C30" s="22" t="s">
        <v>84</v>
      </c>
      <c r="D30" s="104" t="s">
        <v>979</v>
      </c>
      <c r="E30" s="104" t="s">
        <v>289</v>
      </c>
      <c r="F30" s="104" t="s">
        <v>289</v>
      </c>
      <c r="G30" s="104" t="s">
        <v>289</v>
      </c>
      <c r="H30" s="104" t="s">
        <v>289</v>
      </c>
    </row>
    <row r="31" spans="1:8" s="20" customFormat="1" ht="30">
      <c r="A31" s="104" t="s">
        <v>108</v>
      </c>
      <c r="B31" s="22" t="s">
        <v>109</v>
      </c>
      <c r="C31" s="22" t="s">
        <v>84</v>
      </c>
      <c r="D31" s="104" t="s">
        <v>979</v>
      </c>
      <c r="E31" s="104" t="s">
        <v>289</v>
      </c>
      <c r="F31" s="104" t="s">
        <v>289</v>
      </c>
      <c r="G31" s="104" t="s">
        <v>289</v>
      </c>
      <c r="H31" s="104" t="s">
        <v>289</v>
      </c>
    </row>
    <row r="32" spans="1:8" s="20" customFormat="1" ht="30">
      <c r="A32" s="104" t="s">
        <v>110</v>
      </c>
      <c r="B32" s="22" t="s">
        <v>111</v>
      </c>
      <c r="C32" s="22" t="s">
        <v>84</v>
      </c>
      <c r="D32" s="104" t="s">
        <v>979</v>
      </c>
      <c r="E32" s="98">
        <v>0.29978199999999999</v>
      </c>
      <c r="F32" s="104" t="s">
        <v>289</v>
      </c>
      <c r="G32" s="104" t="s">
        <v>289</v>
      </c>
      <c r="H32" s="104" t="s">
        <v>289</v>
      </c>
    </row>
    <row r="33" spans="1:9" s="30" customFormat="1" ht="28.5">
      <c r="A33" s="102" t="s">
        <v>540</v>
      </c>
      <c r="B33" s="105" t="s">
        <v>112</v>
      </c>
      <c r="C33" s="105" t="s">
        <v>84</v>
      </c>
      <c r="D33" s="102" t="s">
        <v>979</v>
      </c>
      <c r="E33" s="96">
        <f>E48+E57+E63+E64+E65+E68</f>
        <v>20.725555470000003</v>
      </c>
      <c r="F33" s="102" t="s">
        <v>289</v>
      </c>
      <c r="G33" s="102" t="s">
        <v>289</v>
      </c>
      <c r="H33" s="102" t="s">
        <v>289</v>
      </c>
    </row>
    <row r="34" spans="1:9" s="20" customFormat="1" ht="30">
      <c r="A34" s="104" t="s">
        <v>113</v>
      </c>
      <c r="B34" s="22" t="s">
        <v>739</v>
      </c>
      <c r="C34" s="22" t="s">
        <v>84</v>
      </c>
      <c r="D34" s="104" t="s">
        <v>979</v>
      </c>
      <c r="E34" s="104" t="s">
        <v>289</v>
      </c>
      <c r="F34" s="104" t="s">
        <v>289</v>
      </c>
      <c r="G34" s="104" t="s">
        <v>289</v>
      </c>
      <c r="H34" s="104" t="s">
        <v>289</v>
      </c>
    </row>
    <row r="35" spans="1:9" s="20" customFormat="1" ht="30">
      <c r="A35" s="104" t="s">
        <v>114</v>
      </c>
      <c r="B35" s="22" t="s">
        <v>87</v>
      </c>
      <c r="C35" s="22" t="s">
        <v>84</v>
      </c>
      <c r="D35" s="104" t="s">
        <v>979</v>
      </c>
      <c r="E35" s="104" t="s">
        <v>289</v>
      </c>
      <c r="F35" s="104" t="s">
        <v>289</v>
      </c>
      <c r="G35" s="104" t="s">
        <v>289</v>
      </c>
      <c r="H35" s="104" t="s">
        <v>289</v>
      </c>
    </row>
    <row r="36" spans="1:9" s="20" customFormat="1" ht="30">
      <c r="A36" s="104" t="s">
        <v>115</v>
      </c>
      <c r="B36" s="22" t="s">
        <v>89</v>
      </c>
      <c r="C36" s="22" t="s">
        <v>84</v>
      </c>
      <c r="D36" s="104" t="s">
        <v>979</v>
      </c>
      <c r="E36" s="104" t="s">
        <v>289</v>
      </c>
      <c r="F36" s="104" t="s">
        <v>289</v>
      </c>
      <c r="G36" s="104" t="s">
        <v>289</v>
      </c>
      <c r="H36" s="104" t="s">
        <v>289</v>
      </c>
    </row>
    <row r="37" spans="1:9" s="20" customFormat="1" ht="30">
      <c r="A37" s="104" t="s">
        <v>116</v>
      </c>
      <c r="B37" s="22" t="s">
        <v>91</v>
      </c>
      <c r="C37" s="22" t="s">
        <v>84</v>
      </c>
      <c r="D37" s="104" t="s">
        <v>979</v>
      </c>
      <c r="E37" s="104" t="s">
        <v>289</v>
      </c>
      <c r="F37" s="104" t="s">
        <v>289</v>
      </c>
      <c r="G37" s="104" t="s">
        <v>289</v>
      </c>
      <c r="H37" s="104" t="s">
        <v>289</v>
      </c>
    </row>
    <row r="38" spans="1:9" s="20" customFormat="1" ht="30">
      <c r="A38" s="104" t="s">
        <v>117</v>
      </c>
      <c r="B38" s="22" t="s">
        <v>93</v>
      </c>
      <c r="C38" s="22" t="s">
        <v>84</v>
      </c>
      <c r="D38" s="104" t="s">
        <v>979</v>
      </c>
      <c r="E38" s="104" t="s">
        <v>289</v>
      </c>
      <c r="F38" s="104" t="s">
        <v>289</v>
      </c>
      <c r="G38" s="104" t="s">
        <v>289</v>
      </c>
      <c r="H38" s="104" t="s">
        <v>289</v>
      </c>
    </row>
    <row r="39" spans="1:9" s="20" customFormat="1" ht="30">
      <c r="A39" s="104" t="s">
        <v>118</v>
      </c>
      <c r="B39" s="22" t="s">
        <v>95</v>
      </c>
      <c r="C39" s="22" t="s">
        <v>84</v>
      </c>
      <c r="D39" s="104" t="s">
        <v>979</v>
      </c>
      <c r="E39" s="97">
        <f>2.21775+5.35247+0.1783+0.33227+1.11896+1.2021+1.02238+0.67024+8.02677</f>
        <v>20.12124</v>
      </c>
      <c r="F39" s="104" t="s">
        <v>289</v>
      </c>
      <c r="G39" s="104" t="s">
        <v>289</v>
      </c>
      <c r="H39" s="104" t="s">
        <v>289</v>
      </c>
    </row>
    <row r="40" spans="1:9" s="20" customFormat="1" ht="30">
      <c r="A40" s="104" t="s">
        <v>119</v>
      </c>
      <c r="B40" s="22" t="s">
        <v>97</v>
      </c>
      <c r="C40" s="22" t="s">
        <v>84</v>
      </c>
      <c r="D40" s="104" t="s">
        <v>979</v>
      </c>
      <c r="E40" s="104" t="s">
        <v>289</v>
      </c>
      <c r="F40" s="104" t="s">
        <v>289</v>
      </c>
      <c r="G40" s="104" t="s">
        <v>289</v>
      </c>
      <c r="H40" s="104" t="s">
        <v>289</v>
      </c>
    </row>
    <row r="41" spans="1:9" s="20" customFormat="1" ht="30">
      <c r="A41" s="104" t="s">
        <v>120</v>
      </c>
      <c r="B41" s="22" t="s">
        <v>99</v>
      </c>
      <c r="C41" s="22" t="s">
        <v>84</v>
      </c>
      <c r="D41" s="104" t="s">
        <v>979</v>
      </c>
      <c r="E41" s="97">
        <f>0.13939934+0.28489325+0.0423774+0.08660755+0.03793191+0.006+0.00725602</f>
        <v>0.60446546999999995</v>
      </c>
      <c r="F41" s="104" t="s">
        <v>289</v>
      </c>
      <c r="G41" s="104" t="s">
        <v>289</v>
      </c>
      <c r="H41" s="104" t="s">
        <v>289</v>
      </c>
    </row>
    <row r="42" spans="1:9" s="20" customFormat="1" ht="30">
      <c r="A42" s="104" t="s">
        <v>121</v>
      </c>
      <c r="B42" s="22" t="s">
        <v>101</v>
      </c>
      <c r="C42" s="22" t="s">
        <v>84</v>
      </c>
      <c r="D42" s="104" t="s">
        <v>979</v>
      </c>
      <c r="E42" s="104" t="s">
        <v>289</v>
      </c>
      <c r="F42" s="104" t="s">
        <v>289</v>
      </c>
      <c r="G42" s="104" t="s">
        <v>289</v>
      </c>
      <c r="H42" s="104" t="s">
        <v>289</v>
      </c>
    </row>
    <row r="43" spans="1:9" s="20" customFormat="1" ht="30">
      <c r="A43" s="104" t="s">
        <v>122</v>
      </c>
      <c r="B43" s="22" t="s">
        <v>103</v>
      </c>
      <c r="C43" s="22" t="s">
        <v>84</v>
      </c>
      <c r="D43" s="104" t="s">
        <v>979</v>
      </c>
      <c r="E43" s="104" t="s">
        <v>289</v>
      </c>
      <c r="F43" s="104" t="s">
        <v>289</v>
      </c>
      <c r="G43" s="104" t="s">
        <v>289</v>
      </c>
      <c r="H43" s="104" t="s">
        <v>289</v>
      </c>
    </row>
    <row r="44" spans="1:9" s="20" customFormat="1" ht="30">
      <c r="A44" s="104" t="s">
        <v>123</v>
      </c>
      <c r="B44" s="22" t="s">
        <v>105</v>
      </c>
      <c r="C44" s="22" t="s">
        <v>84</v>
      </c>
      <c r="D44" s="104" t="s">
        <v>979</v>
      </c>
      <c r="E44" s="104" t="s">
        <v>289</v>
      </c>
      <c r="F44" s="104" t="s">
        <v>289</v>
      </c>
      <c r="G44" s="104" t="s">
        <v>289</v>
      </c>
      <c r="H44" s="104" t="s">
        <v>289</v>
      </c>
    </row>
    <row r="45" spans="1:9" s="20" customFormat="1" ht="30">
      <c r="A45" s="104" t="s">
        <v>124</v>
      </c>
      <c r="B45" s="22" t="s">
        <v>107</v>
      </c>
      <c r="C45" s="22" t="s">
        <v>84</v>
      </c>
      <c r="D45" s="104" t="s">
        <v>979</v>
      </c>
      <c r="E45" s="104" t="s">
        <v>289</v>
      </c>
      <c r="F45" s="104" t="s">
        <v>289</v>
      </c>
      <c r="G45" s="104" t="s">
        <v>289</v>
      </c>
      <c r="H45" s="104" t="s">
        <v>289</v>
      </c>
    </row>
    <row r="46" spans="1:9" s="20" customFormat="1" ht="30">
      <c r="A46" s="104" t="s">
        <v>125</v>
      </c>
      <c r="B46" s="22" t="s">
        <v>109</v>
      </c>
      <c r="C46" s="22" t="s">
        <v>84</v>
      </c>
      <c r="D46" s="104" t="s">
        <v>979</v>
      </c>
      <c r="E46" s="104" t="s">
        <v>289</v>
      </c>
      <c r="F46" s="104" t="s">
        <v>289</v>
      </c>
      <c r="G46" s="104" t="s">
        <v>289</v>
      </c>
      <c r="H46" s="104" t="s">
        <v>289</v>
      </c>
    </row>
    <row r="47" spans="1:9" s="20" customFormat="1" ht="30">
      <c r="A47" s="104" t="s">
        <v>126</v>
      </c>
      <c r="B47" s="22" t="s">
        <v>111</v>
      </c>
      <c r="C47" s="22" t="s">
        <v>84</v>
      </c>
      <c r="D47" s="104" t="s">
        <v>979</v>
      </c>
      <c r="E47" s="98">
        <v>0</v>
      </c>
      <c r="F47" s="104" t="s">
        <v>289</v>
      </c>
      <c r="G47" s="104" t="s">
        <v>289</v>
      </c>
      <c r="H47" s="104" t="s">
        <v>289</v>
      </c>
    </row>
    <row r="48" spans="1:9" s="30" customFormat="1" ht="28.5">
      <c r="A48" s="102" t="s">
        <v>127</v>
      </c>
      <c r="B48" s="105" t="s">
        <v>128</v>
      </c>
      <c r="C48" s="105" t="s">
        <v>84</v>
      </c>
      <c r="D48" s="102" t="s">
        <v>979</v>
      </c>
      <c r="E48" s="99">
        <f>E52+E55</f>
        <v>8.9434019100000004</v>
      </c>
      <c r="F48" s="102" t="s">
        <v>289</v>
      </c>
      <c r="G48" s="102" t="s">
        <v>289</v>
      </c>
      <c r="H48" s="102" t="s">
        <v>289</v>
      </c>
      <c r="I48" s="180"/>
    </row>
    <row r="49" spans="1:8" s="20" customFormat="1" ht="30">
      <c r="A49" s="104" t="s">
        <v>114</v>
      </c>
      <c r="B49" s="22" t="s">
        <v>129</v>
      </c>
      <c r="C49" s="22" t="s">
        <v>84</v>
      </c>
      <c r="D49" s="104" t="s">
        <v>979</v>
      </c>
      <c r="E49" s="104" t="s">
        <v>289</v>
      </c>
      <c r="F49" s="104" t="s">
        <v>289</v>
      </c>
      <c r="G49" s="104" t="s">
        <v>289</v>
      </c>
      <c r="H49" s="104" t="s">
        <v>289</v>
      </c>
    </row>
    <row r="50" spans="1:8" s="20" customFormat="1" ht="30">
      <c r="A50" s="104" t="s">
        <v>115</v>
      </c>
      <c r="B50" s="22" t="s">
        <v>130</v>
      </c>
      <c r="C50" s="22" t="s">
        <v>84</v>
      </c>
      <c r="D50" s="104" t="s">
        <v>979</v>
      </c>
      <c r="E50" s="104" t="s">
        <v>289</v>
      </c>
      <c r="F50" s="104" t="s">
        <v>289</v>
      </c>
      <c r="G50" s="104" t="s">
        <v>289</v>
      </c>
      <c r="H50" s="104" t="s">
        <v>289</v>
      </c>
    </row>
    <row r="51" spans="1:8" s="20" customFormat="1" ht="30">
      <c r="A51" s="104" t="s">
        <v>131</v>
      </c>
      <c r="B51" s="22" t="s">
        <v>132</v>
      </c>
      <c r="C51" s="22" t="s">
        <v>84</v>
      </c>
      <c r="D51" s="104" t="s">
        <v>979</v>
      </c>
      <c r="E51" s="104" t="s">
        <v>289</v>
      </c>
      <c r="F51" s="104" t="s">
        <v>289</v>
      </c>
      <c r="G51" s="104" t="s">
        <v>289</v>
      </c>
      <c r="H51" s="104" t="s">
        <v>289</v>
      </c>
    </row>
    <row r="52" spans="1:8" s="20" customFormat="1" ht="30">
      <c r="A52" s="104" t="s">
        <v>133</v>
      </c>
      <c r="B52" s="22" t="s">
        <v>134</v>
      </c>
      <c r="C52" s="22" t="s">
        <v>84</v>
      </c>
      <c r="D52" s="104" t="s">
        <v>979</v>
      </c>
      <c r="E52" s="97">
        <v>8.0267700000000008</v>
      </c>
      <c r="F52" s="104" t="s">
        <v>289</v>
      </c>
      <c r="G52" s="104" t="s">
        <v>289</v>
      </c>
      <c r="H52" s="104" t="s">
        <v>289</v>
      </c>
    </row>
    <row r="53" spans="1:8" s="20" customFormat="1" ht="30">
      <c r="A53" s="104" t="s">
        <v>135</v>
      </c>
      <c r="B53" s="22" t="s">
        <v>136</v>
      </c>
      <c r="C53" s="22" t="s">
        <v>84</v>
      </c>
      <c r="D53" s="104" t="s">
        <v>979</v>
      </c>
      <c r="E53" s="104" t="s">
        <v>289</v>
      </c>
      <c r="F53" s="104" t="s">
        <v>289</v>
      </c>
      <c r="G53" s="104" t="s">
        <v>289</v>
      </c>
      <c r="H53" s="104" t="s">
        <v>289</v>
      </c>
    </row>
    <row r="54" spans="1:8" s="20" customFormat="1" ht="30">
      <c r="A54" s="104" t="s">
        <v>137</v>
      </c>
      <c r="B54" s="22" t="s">
        <v>138</v>
      </c>
      <c r="C54" s="22" t="s">
        <v>84</v>
      </c>
      <c r="D54" s="104" t="s">
        <v>979</v>
      </c>
      <c r="E54" s="104" t="s">
        <v>289</v>
      </c>
      <c r="F54" s="104" t="s">
        <v>289</v>
      </c>
      <c r="G54" s="104" t="s">
        <v>289</v>
      </c>
      <c r="H54" s="104" t="s">
        <v>289</v>
      </c>
    </row>
    <row r="55" spans="1:8" s="20" customFormat="1" ht="30">
      <c r="A55" s="104" t="s">
        <v>116</v>
      </c>
      <c r="B55" s="22" t="s">
        <v>139</v>
      </c>
      <c r="C55" s="22" t="s">
        <v>84</v>
      </c>
      <c r="D55" s="104" t="s">
        <v>979</v>
      </c>
      <c r="E55" s="97">
        <f>0.8787+0.03793191</f>
        <v>0.91663190999999999</v>
      </c>
      <c r="F55" s="104" t="s">
        <v>289</v>
      </c>
      <c r="G55" s="104" t="s">
        <v>289</v>
      </c>
      <c r="H55" s="104" t="s">
        <v>289</v>
      </c>
    </row>
    <row r="56" spans="1:8" s="20" customFormat="1" ht="30">
      <c r="A56" s="104" t="s">
        <v>140</v>
      </c>
      <c r="B56" s="22" t="s">
        <v>141</v>
      </c>
      <c r="C56" s="22" t="s">
        <v>84</v>
      </c>
      <c r="D56" s="104" t="s">
        <v>979</v>
      </c>
      <c r="E56" s="104" t="s">
        <v>289</v>
      </c>
      <c r="F56" s="104" t="s">
        <v>289</v>
      </c>
      <c r="G56" s="104" t="s">
        <v>289</v>
      </c>
      <c r="H56" s="104" t="s">
        <v>289</v>
      </c>
    </row>
    <row r="57" spans="1:8" s="30" customFormat="1" ht="28.5">
      <c r="A57" s="102" t="s">
        <v>142</v>
      </c>
      <c r="B57" s="105" t="s">
        <v>143</v>
      </c>
      <c r="C57" s="105" t="s">
        <v>84</v>
      </c>
      <c r="D57" s="102" t="s">
        <v>979</v>
      </c>
      <c r="E57" s="99">
        <f>E62</f>
        <v>1.3450500000000001</v>
      </c>
      <c r="F57" s="102" t="s">
        <v>289</v>
      </c>
      <c r="G57" s="102" t="s">
        <v>289</v>
      </c>
      <c r="H57" s="102" t="s">
        <v>289</v>
      </c>
    </row>
    <row r="58" spans="1:8" s="20" customFormat="1" ht="30">
      <c r="A58" s="104" t="s">
        <v>144</v>
      </c>
      <c r="B58" s="22" t="s">
        <v>145</v>
      </c>
      <c r="C58" s="22" t="s">
        <v>84</v>
      </c>
      <c r="D58" s="104" t="s">
        <v>979</v>
      </c>
      <c r="E58" s="104" t="s">
        <v>289</v>
      </c>
      <c r="F58" s="104" t="s">
        <v>289</v>
      </c>
      <c r="G58" s="104" t="s">
        <v>289</v>
      </c>
      <c r="H58" s="104" t="s">
        <v>289</v>
      </c>
    </row>
    <row r="59" spans="1:8" s="20" customFormat="1" ht="30">
      <c r="A59" s="104" t="s">
        <v>146</v>
      </c>
      <c r="B59" s="22" t="s">
        <v>147</v>
      </c>
      <c r="C59" s="22" t="s">
        <v>84</v>
      </c>
      <c r="D59" s="104" t="s">
        <v>979</v>
      </c>
      <c r="E59" s="97" t="s">
        <v>289</v>
      </c>
      <c r="F59" s="104" t="s">
        <v>289</v>
      </c>
      <c r="G59" s="104" t="s">
        <v>289</v>
      </c>
      <c r="H59" s="104" t="s">
        <v>289</v>
      </c>
    </row>
    <row r="60" spans="1:8" s="20" customFormat="1" ht="30">
      <c r="A60" s="104" t="s">
        <v>148</v>
      </c>
      <c r="B60" s="22" t="s">
        <v>149</v>
      </c>
      <c r="C60" s="22" t="s">
        <v>84</v>
      </c>
      <c r="D60" s="104" t="s">
        <v>979</v>
      </c>
      <c r="E60" s="104" t="s">
        <v>289</v>
      </c>
      <c r="F60" s="104" t="s">
        <v>289</v>
      </c>
      <c r="G60" s="104" t="s">
        <v>289</v>
      </c>
      <c r="H60" s="104" t="s">
        <v>289</v>
      </c>
    </row>
    <row r="61" spans="1:8" s="20" customFormat="1" ht="30">
      <c r="A61" s="104" t="s">
        <v>150</v>
      </c>
      <c r="B61" s="22" t="s">
        <v>151</v>
      </c>
      <c r="C61" s="22" t="s">
        <v>84</v>
      </c>
      <c r="D61" s="104" t="s">
        <v>979</v>
      </c>
      <c r="E61" s="104" t="s">
        <v>289</v>
      </c>
      <c r="F61" s="104" t="s">
        <v>289</v>
      </c>
      <c r="G61" s="104" t="s">
        <v>289</v>
      </c>
      <c r="H61" s="104" t="s">
        <v>289</v>
      </c>
    </row>
    <row r="62" spans="1:8" s="20" customFormat="1" ht="30">
      <c r="A62" s="104" t="s">
        <v>152</v>
      </c>
      <c r="B62" s="22" t="s">
        <v>153</v>
      </c>
      <c r="C62" s="22" t="s">
        <v>84</v>
      </c>
      <c r="D62" s="104" t="s">
        <v>979</v>
      </c>
      <c r="E62" s="97">
        <f>1.33905+0.006</f>
        <v>1.3450500000000001</v>
      </c>
      <c r="F62" s="104" t="s">
        <v>289</v>
      </c>
      <c r="G62" s="104" t="s">
        <v>289</v>
      </c>
      <c r="H62" s="104" t="s">
        <v>289</v>
      </c>
    </row>
    <row r="63" spans="1:8" s="30" customFormat="1" ht="28.5">
      <c r="A63" s="102" t="s">
        <v>154</v>
      </c>
      <c r="B63" s="105" t="s">
        <v>155</v>
      </c>
      <c r="C63" s="105" t="s">
        <v>84</v>
      </c>
      <c r="D63" s="102" t="s">
        <v>979</v>
      </c>
      <c r="E63" s="99">
        <f>5.35247+1.02238+0.13939934+0.28489325+0.0423774+0.08660755</f>
        <v>6.9281275400000002</v>
      </c>
      <c r="F63" s="102" t="s">
        <v>289</v>
      </c>
      <c r="G63" s="102" t="s">
        <v>289</v>
      </c>
      <c r="H63" s="102" t="s">
        <v>289</v>
      </c>
    </row>
    <row r="64" spans="1:8" s="30" customFormat="1" ht="28.5">
      <c r="A64" s="102" t="s">
        <v>156</v>
      </c>
      <c r="B64" s="105" t="s">
        <v>157</v>
      </c>
      <c r="C64" s="105" t="s">
        <v>84</v>
      </c>
      <c r="D64" s="102" t="s">
        <v>979</v>
      </c>
      <c r="E64" s="96">
        <v>1.11896</v>
      </c>
      <c r="F64" s="102" t="s">
        <v>289</v>
      </c>
      <c r="G64" s="102" t="s">
        <v>289</v>
      </c>
      <c r="H64" s="102" t="s">
        <v>289</v>
      </c>
    </row>
    <row r="65" spans="1:8" s="30" customFormat="1" ht="28.5">
      <c r="A65" s="102" t="s">
        <v>158</v>
      </c>
      <c r="B65" s="105" t="s">
        <v>159</v>
      </c>
      <c r="C65" s="105" t="s">
        <v>84</v>
      </c>
      <c r="D65" s="102" t="s">
        <v>979</v>
      </c>
      <c r="E65" s="99">
        <f>E67</f>
        <v>0.33212000000000003</v>
      </c>
      <c r="F65" s="102" t="s">
        <v>289</v>
      </c>
      <c r="G65" s="102" t="s">
        <v>289</v>
      </c>
      <c r="H65" s="102" t="s">
        <v>289</v>
      </c>
    </row>
    <row r="66" spans="1:8" s="20" customFormat="1" ht="30">
      <c r="A66" s="104" t="s">
        <v>160</v>
      </c>
      <c r="B66" s="22" t="s">
        <v>161</v>
      </c>
      <c r="C66" s="22" t="s">
        <v>84</v>
      </c>
      <c r="D66" s="104" t="s">
        <v>979</v>
      </c>
      <c r="E66" s="97" t="s">
        <v>289</v>
      </c>
      <c r="F66" s="104" t="s">
        <v>289</v>
      </c>
      <c r="G66" s="104" t="s">
        <v>289</v>
      </c>
      <c r="H66" s="104" t="s">
        <v>289</v>
      </c>
    </row>
    <row r="67" spans="1:8" s="20" customFormat="1" ht="30">
      <c r="A67" s="104" t="s">
        <v>162</v>
      </c>
      <c r="B67" s="22" t="s">
        <v>163</v>
      </c>
      <c r="C67" s="22" t="s">
        <v>84</v>
      </c>
      <c r="D67" s="104" t="s">
        <v>979</v>
      </c>
      <c r="E67" s="97">
        <v>0.33212000000000003</v>
      </c>
      <c r="F67" s="104" t="s">
        <v>289</v>
      </c>
      <c r="G67" s="104" t="s">
        <v>289</v>
      </c>
      <c r="H67" s="104" t="s">
        <v>289</v>
      </c>
    </row>
    <row r="68" spans="1:8" s="30" customFormat="1" ht="28.5">
      <c r="A68" s="102" t="s">
        <v>164</v>
      </c>
      <c r="B68" s="105" t="s">
        <v>165</v>
      </c>
      <c r="C68" s="105" t="s">
        <v>84</v>
      </c>
      <c r="D68" s="102" t="s">
        <v>979</v>
      </c>
      <c r="E68" s="99">
        <f>E69+E70</f>
        <v>2.0578960199999998</v>
      </c>
      <c r="F68" s="102" t="s">
        <v>289</v>
      </c>
      <c r="G68" s="102" t="s">
        <v>289</v>
      </c>
      <c r="H68" s="102" t="s">
        <v>289</v>
      </c>
    </row>
    <row r="69" spans="1:8" s="20" customFormat="1" ht="30">
      <c r="A69" s="104" t="s">
        <v>166</v>
      </c>
      <c r="B69" s="22" t="s">
        <v>167</v>
      </c>
      <c r="C69" s="22" t="s">
        <v>84</v>
      </c>
      <c r="D69" s="104" t="s">
        <v>979</v>
      </c>
      <c r="E69" s="97">
        <f>0.1783+0.67024+0.00725602</f>
        <v>0.85579601999999999</v>
      </c>
      <c r="F69" s="104" t="s">
        <v>289</v>
      </c>
      <c r="G69" s="104" t="s">
        <v>289</v>
      </c>
      <c r="H69" s="104" t="s">
        <v>289</v>
      </c>
    </row>
    <row r="70" spans="1:8" s="20" customFormat="1" ht="30">
      <c r="A70" s="104" t="s">
        <v>168</v>
      </c>
      <c r="B70" s="22" t="s">
        <v>169</v>
      </c>
      <c r="C70" s="22" t="s">
        <v>84</v>
      </c>
      <c r="D70" s="104" t="s">
        <v>979</v>
      </c>
      <c r="E70" s="97">
        <v>1.2020999999999999</v>
      </c>
      <c r="F70" s="104" t="s">
        <v>289</v>
      </c>
      <c r="G70" s="104" t="s">
        <v>289</v>
      </c>
      <c r="H70" s="104" t="s">
        <v>289</v>
      </c>
    </row>
    <row r="71" spans="1:8" s="20" customFormat="1" ht="30">
      <c r="A71" s="104" t="s">
        <v>170</v>
      </c>
      <c r="B71" s="22" t="s">
        <v>171</v>
      </c>
      <c r="C71" s="22" t="s">
        <v>84</v>
      </c>
      <c r="D71" s="104" t="s">
        <v>979</v>
      </c>
      <c r="E71" s="104" t="s">
        <v>289</v>
      </c>
      <c r="F71" s="104" t="s">
        <v>289</v>
      </c>
      <c r="G71" s="104" t="s">
        <v>289</v>
      </c>
      <c r="H71" s="104" t="s">
        <v>289</v>
      </c>
    </row>
    <row r="72" spans="1:8" s="30" customFormat="1" ht="28.5">
      <c r="A72" s="102" t="s">
        <v>172</v>
      </c>
      <c r="B72" s="105" t="s">
        <v>173</v>
      </c>
      <c r="C72" s="105" t="s">
        <v>84</v>
      </c>
      <c r="D72" s="102" t="s">
        <v>979</v>
      </c>
      <c r="E72" s="102" t="s">
        <v>289</v>
      </c>
      <c r="F72" s="102" t="s">
        <v>289</v>
      </c>
      <c r="G72" s="102" t="s">
        <v>289</v>
      </c>
      <c r="H72" s="102" t="s">
        <v>289</v>
      </c>
    </row>
    <row r="73" spans="1:8" s="20" customFormat="1" ht="30">
      <c r="A73" s="104" t="s">
        <v>174</v>
      </c>
      <c r="B73" s="22" t="s">
        <v>175</v>
      </c>
      <c r="C73" s="22" t="s">
        <v>84</v>
      </c>
      <c r="D73" s="104" t="s">
        <v>979</v>
      </c>
      <c r="E73" s="104" t="s">
        <v>289</v>
      </c>
      <c r="F73" s="104" t="s">
        <v>289</v>
      </c>
      <c r="G73" s="104" t="s">
        <v>289</v>
      </c>
      <c r="H73" s="104" t="s">
        <v>289</v>
      </c>
    </row>
    <row r="74" spans="1:8" s="20" customFormat="1" ht="30">
      <c r="A74" s="104" t="s">
        <v>176</v>
      </c>
      <c r="B74" s="22" t="s">
        <v>177</v>
      </c>
      <c r="C74" s="22" t="s">
        <v>84</v>
      </c>
      <c r="D74" s="104" t="s">
        <v>979</v>
      </c>
      <c r="E74" s="104" t="s">
        <v>289</v>
      </c>
      <c r="F74" s="104" t="s">
        <v>289</v>
      </c>
      <c r="G74" s="104" t="s">
        <v>289</v>
      </c>
      <c r="H74" s="104" t="s">
        <v>289</v>
      </c>
    </row>
    <row r="75" spans="1:8" s="20" customFormat="1" ht="30">
      <c r="A75" s="104" t="s">
        <v>178</v>
      </c>
      <c r="B75" s="22" t="s">
        <v>179</v>
      </c>
      <c r="C75" s="22" t="s">
        <v>84</v>
      </c>
      <c r="D75" s="104" t="s">
        <v>979</v>
      </c>
      <c r="E75" s="104" t="s">
        <v>289</v>
      </c>
      <c r="F75" s="104" t="s">
        <v>289</v>
      </c>
      <c r="G75" s="104" t="s">
        <v>289</v>
      </c>
      <c r="H75" s="104" t="s">
        <v>289</v>
      </c>
    </row>
    <row r="76" spans="1:8" s="30" customFormat="1" ht="28.5">
      <c r="A76" s="102" t="s">
        <v>180</v>
      </c>
      <c r="B76" s="105" t="s">
        <v>740</v>
      </c>
      <c r="C76" s="105" t="s">
        <v>84</v>
      </c>
      <c r="D76" s="102" t="s">
        <v>979</v>
      </c>
      <c r="E76" s="96">
        <f>E18-E33</f>
        <v>-0.51927597000000247</v>
      </c>
      <c r="F76" s="102" t="s">
        <v>289</v>
      </c>
      <c r="G76" s="102" t="s">
        <v>289</v>
      </c>
      <c r="H76" s="102" t="s">
        <v>289</v>
      </c>
    </row>
    <row r="77" spans="1:8" s="20" customFormat="1" ht="30">
      <c r="A77" s="104" t="s">
        <v>181</v>
      </c>
      <c r="B77" s="22" t="s">
        <v>86</v>
      </c>
      <c r="C77" s="22" t="s">
        <v>84</v>
      </c>
      <c r="D77" s="104" t="s">
        <v>979</v>
      </c>
      <c r="E77" s="104" t="s">
        <v>289</v>
      </c>
      <c r="F77" s="104" t="s">
        <v>289</v>
      </c>
      <c r="G77" s="104" t="s">
        <v>289</v>
      </c>
      <c r="H77" s="104" t="s">
        <v>289</v>
      </c>
    </row>
    <row r="78" spans="1:8" s="20" customFormat="1" ht="30">
      <c r="A78" s="104" t="s">
        <v>182</v>
      </c>
      <c r="B78" s="22" t="s">
        <v>87</v>
      </c>
      <c r="C78" s="22" t="s">
        <v>84</v>
      </c>
      <c r="D78" s="104" t="s">
        <v>979</v>
      </c>
      <c r="E78" s="104" t="s">
        <v>289</v>
      </c>
      <c r="F78" s="104" t="s">
        <v>289</v>
      </c>
      <c r="G78" s="104" t="s">
        <v>289</v>
      </c>
      <c r="H78" s="104" t="s">
        <v>289</v>
      </c>
    </row>
    <row r="79" spans="1:8" s="20" customFormat="1" ht="30">
      <c r="A79" s="104" t="s">
        <v>183</v>
      </c>
      <c r="B79" s="22" t="s">
        <v>89</v>
      </c>
      <c r="C79" s="22" t="s">
        <v>84</v>
      </c>
      <c r="D79" s="104" t="s">
        <v>979</v>
      </c>
      <c r="E79" s="104" t="s">
        <v>289</v>
      </c>
      <c r="F79" s="104" t="s">
        <v>289</v>
      </c>
      <c r="G79" s="104" t="s">
        <v>289</v>
      </c>
      <c r="H79" s="104" t="s">
        <v>289</v>
      </c>
    </row>
    <row r="80" spans="1:8" s="20" customFormat="1" ht="30">
      <c r="A80" s="104" t="s">
        <v>184</v>
      </c>
      <c r="B80" s="22" t="s">
        <v>91</v>
      </c>
      <c r="C80" s="22" t="s">
        <v>84</v>
      </c>
      <c r="D80" s="104" t="s">
        <v>979</v>
      </c>
      <c r="E80" s="104" t="s">
        <v>289</v>
      </c>
      <c r="F80" s="104" t="s">
        <v>289</v>
      </c>
      <c r="G80" s="104" t="s">
        <v>289</v>
      </c>
      <c r="H80" s="104" t="s">
        <v>289</v>
      </c>
    </row>
    <row r="81" spans="1:8" s="20" customFormat="1" ht="30">
      <c r="A81" s="104" t="s">
        <v>185</v>
      </c>
      <c r="B81" s="22" t="s">
        <v>93</v>
      </c>
      <c r="C81" s="22" t="s">
        <v>84</v>
      </c>
      <c r="D81" s="104" t="s">
        <v>979</v>
      </c>
      <c r="E81" s="104" t="s">
        <v>289</v>
      </c>
      <c r="F81" s="104" t="s">
        <v>289</v>
      </c>
      <c r="G81" s="104" t="s">
        <v>289</v>
      </c>
      <c r="H81" s="104" t="s">
        <v>289</v>
      </c>
    </row>
    <row r="82" spans="1:8" s="20" customFormat="1" ht="30">
      <c r="A82" s="104" t="s">
        <v>186</v>
      </c>
      <c r="B82" s="22" t="s">
        <v>95</v>
      </c>
      <c r="C82" s="22" t="s">
        <v>84</v>
      </c>
      <c r="D82" s="104" t="s">
        <v>979</v>
      </c>
      <c r="E82" s="104" t="s">
        <v>289</v>
      </c>
      <c r="F82" s="104" t="s">
        <v>289</v>
      </c>
      <c r="G82" s="104" t="s">
        <v>289</v>
      </c>
      <c r="H82" s="104" t="s">
        <v>289</v>
      </c>
    </row>
    <row r="83" spans="1:8" s="20" customFormat="1" ht="30">
      <c r="A83" s="104" t="s">
        <v>187</v>
      </c>
      <c r="B83" s="22" t="s">
        <v>97</v>
      </c>
      <c r="C83" s="22" t="s">
        <v>84</v>
      </c>
      <c r="D83" s="104" t="s">
        <v>979</v>
      </c>
      <c r="E83" s="104" t="s">
        <v>289</v>
      </c>
      <c r="F83" s="104" t="s">
        <v>289</v>
      </c>
      <c r="G83" s="104" t="s">
        <v>289</v>
      </c>
      <c r="H83" s="104" t="s">
        <v>289</v>
      </c>
    </row>
    <row r="84" spans="1:8" s="20" customFormat="1" ht="30">
      <c r="A84" s="104" t="s">
        <v>188</v>
      </c>
      <c r="B84" s="22" t="s">
        <v>99</v>
      </c>
      <c r="C84" s="22" t="s">
        <v>84</v>
      </c>
      <c r="D84" s="104" t="s">
        <v>979</v>
      </c>
      <c r="E84" s="104" t="s">
        <v>289</v>
      </c>
      <c r="F84" s="104" t="s">
        <v>289</v>
      </c>
      <c r="G84" s="104" t="s">
        <v>289</v>
      </c>
      <c r="H84" s="104" t="s">
        <v>289</v>
      </c>
    </row>
    <row r="85" spans="1:8" s="20" customFormat="1" ht="30">
      <c r="A85" s="104" t="s">
        <v>189</v>
      </c>
      <c r="B85" s="22" t="s">
        <v>101</v>
      </c>
      <c r="C85" s="22" t="s">
        <v>84</v>
      </c>
      <c r="D85" s="104" t="s">
        <v>979</v>
      </c>
      <c r="E85" s="104" t="s">
        <v>289</v>
      </c>
      <c r="F85" s="104" t="s">
        <v>289</v>
      </c>
      <c r="G85" s="104" t="s">
        <v>289</v>
      </c>
      <c r="H85" s="104" t="s">
        <v>289</v>
      </c>
    </row>
    <row r="86" spans="1:8" s="20" customFormat="1" ht="30">
      <c r="A86" s="104" t="s">
        <v>190</v>
      </c>
      <c r="B86" s="22" t="s">
        <v>103</v>
      </c>
      <c r="C86" s="22" t="s">
        <v>84</v>
      </c>
      <c r="D86" s="104" t="s">
        <v>979</v>
      </c>
      <c r="E86" s="104" t="s">
        <v>289</v>
      </c>
      <c r="F86" s="104" t="s">
        <v>289</v>
      </c>
      <c r="G86" s="104" t="s">
        <v>289</v>
      </c>
      <c r="H86" s="104" t="s">
        <v>289</v>
      </c>
    </row>
    <row r="87" spans="1:8" s="20" customFormat="1" ht="30">
      <c r="A87" s="104" t="s">
        <v>191</v>
      </c>
      <c r="B87" s="22" t="s">
        <v>105</v>
      </c>
      <c r="C87" s="22" t="s">
        <v>84</v>
      </c>
      <c r="D87" s="104" t="s">
        <v>979</v>
      </c>
      <c r="E87" s="104" t="s">
        <v>289</v>
      </c>
      <c r="F87" s="104" t="s">
        <v>289</v>
      </c>
      <c r="G87" s="104" t="s">
        <v>289</v>
      </c>
      <c r="H87" s="104" t="s">
        <v>289</v>
      </c>
    </row>
    <row r="88" spans="1:8" s="20" customFormat="1" ht="30">
      <c r="A88" s="104" t="s">
        <v>192</v>
      </c>
      <c r="B88" s="22" t="s">
        <v>107</v>
      </c>
      <c r="C88" s="22" t="s">
        <v>84</v>
      </c>
      <c r="D88" s="104" t="s">
        <v>979</v>
      </c>
      <c r="E88" s="104" t="s">
        <v>289</v>
      </c>
      <c r="F88" s="104" t="s">
        <v>289</v>
      </c>
      <c r="G88" s="104" t="s">
        <v>289</v>
      </c>
      <c r="H88" s="104" t="s">
        <v>289</v>
      </c>
    </row>
    <row r="89" spans="1:8" s="20" customFormat="1" ht="30">
      <c r="A89" s="104" t="s">
        <v>193</v>
      </c>
      <c r="B89" s="22" t="s">
        <v>109</v>
      </c>
      <c r="C89" s="22" t="s">
        <v>84</v>
      </c>
      <c r="D89" s="104" t="s">
        <v>979</v>
      </c>
      <c r="E89" s="104" t="s">
        <v>289</v>
      </c>
      <c r="F89" s="104" t="s">
        <v>289</v>
      </c>
      <c r="G89" s="104" t="s">
        <v>289</v>
      </c>
      <c r="H89" s="104" t="s">
        <v>289</v>
      </c>
    </row>
    <row r="90" spans="1:8" s="20" customFormat="1" ht="30">
      <c r="A90" s="104" t="s">
        <v>194</v>
      </c>
      <c r="B90" s="22" t="s">
        <v>111</v>
      </c>
      <c r="C90" s="22" t="s">
        <v>84</v>
      </c>
      <c r="D90" s="104" t="s">
        <v>979</v>
      </c>
      <c r="E90" s="104" t="s">
        <v>289</v>
      </c>
      <c r="F90" s="104" t="s">
        <v>289</v>
      </c>
      <c r="G90" s="104" t="s">
        <v>289</v>
      </c>
      <c r="H90" s="104" t="s">
        <v>289</v>
      </c>
    </row>
    <row r="91" spans="1:8" s="30" customFormat="1" ht="28.5">
      <c r="A91" s="102" t="s">
        <v>195</v>
      </c>
      <c r="B91" s="105" t="s">
        <v>196</v>
      </c>
      <c r="C91" s="105" t="s">
        <v>84</v>
      </c>
      <c r="D91" s="102" t="s">
        <v>979</v>
      </c>
      <c r="E91" s="96">
        <v>0</v>
      </c>
      <c r="F91" s="102" t="s">
        <v>289</v>
      </c>
      <c r="G91" s="102" t="s">
        <v>289</v>
      </c>
      <c r="H91" s="102" t="s">
        <v>289</v>
      </c>
    </row>
    <row r="92" spans="1:8" s="20" customFormat="1" ht="30">
      <c r="A92" s="104" t="s">
        <v>41</v>
      </c>
      <c r="B92" s="22" t="s">
        <v>197</v>
      </c>
      <c r="C92" s="22" t="s">
        <v>84</v>
      </c>
      <c r="D92" s="104" t="s">
        <v>979</v>
      </c>
      <c r="E92" s="104" t="s">
        <v>289</v>
      </c>
      <c r="F92" s="104" t="s">
        <v>289</v>
      </c>
      <c r="G92" s="104" t="s">
        <v>289</v>
      </c>
      <c r="H92" s="104" t="s">
        <v>289</v>
      </c>
    </row>
    <row r="93" spans="1:8" s="20" customFormat="1" ht="30">
      <c r="A93" s="104" t="s">
        <v>198</v>
      </c>
      <c r="B93" s="22" t="s">
        <v>199</v>
      </c>
      <c r="C93" s="22" t="s">
        <v>84</v>
      </c>
      <c r="D93" s="104" t="s">
        <v>979</v>
      </c>
      <c r="E93" s="104" t="s">
        <v>289</v>
      </c>
      <c r="F93" s="104" t="s">
        <v>289</v>
      </c>
      <c r="G93" s="104" t="s">
        <v>289</v>
      </c>
      <c r="H93" s="104" t="s">
        <v>289</v>
      </c>
    </row>
    <row r="94" spans="1:8" s="20" customFormat="1" ht="30">
      <c r="A94" s="104" t="s">
        <v>200</v>
      </c>
      <c r="B94" s="22" t="s">
        <v>201</v>
      </c>
      <c r="C94" s="22" t="s">
        <v>84</v>
      </c>
      <c r="D94" s="104" t="s">
        <v>979</v>
      </c>
      <c r="E94" s="104" t="s">
        <v>289</v>
      </c>
      <c r="F94" s="104" t="s">
        <v>289</v>
      </c>
      <c r="G94" s="104" t="s">
        <v>289</v>
      </c>
      <c r="H94" s="104" t="s">
        <v>289</v>
      </c>
    </row>
    <row r="95" spans="1:8" s="20" customFormat="1" ht="30">
      <c r="A95" s="104" t="s">
        <v>202</v>
      </c>
      <c r="B95" s="22" t="s">
        <v>203</v>
      </c>
      <c r="C95" s="22" t="s">
        <v>84</v>
      </c>
      <c r="D95" s="104" t="s">
        <v>979</v>
      </c>
      <c r="E95" s="104" t="s">
        <v>289</v>
      </c>
      <c r="F95" s="104" t="s">
        <v>289</v>
      </c>
      <c r="G95" s="104" t="s">
        <v>289</v>
      </c>
      <c r="H95" s="104" t="s">
        <v>289</v>
      </c>
    </row>
    <row r="96" spans="1:8" s="20" customFormat="1" ht="30">
      <c r="A96" s="104" t="s">
        <v>204</v>
      </c>
      <c r="B96" s="22" t="s">
        <v>205</v>
      </c>
      <c r="C96" s="22" t="s">
        <v>84</v>
      </c>
      <c r="D96" s="104" t="s">
        <v>979</v>
      </c>
      <c r="E96" s="104" t="s">
        <v>289</v>
      </c>
      <c r="F96" s="104" t="s">
        <v>289</v>
      </c>
      <c r="G96" s="104" t="s">
        <v>289</v>
      </c>
      <c r="H96" s="104" t="s">
        <v>289</v>
      </c>
    </row>
    <row r="97" spans="1:8" s="20" customFormat="1" ht="30">
      <c r="A97" s="104" t="s">
        <v>206</v>
      </c>
      <c r="B97" s="22" t="s">
        <v>207</v>
      </c>
      <c r="C97" s="22" t="s">
        <v>84</v>
      </c>
      <c r="D97" s="104" t="s">
        <v>979</v>
      </c>
      <c r="E97" s="104" t="s">
        <v>289</v>
      </c>
      <c r="F97" s="104" t="s">
        <v>289</v>
      </c>
      <c r="G97" s="104" t="s">
        <v>289</v>
      </c>
      <c r="H97" s="104" t="s">
        <v>289</v>
      </c>
    </row>
    <row r="98" spans="1:8" s="20" customFormat="1" ht="30">
      <c r="A98" s="104" t="s">
        <v>42</v>
      </c>
      <c r="B98" s="22" t="s">
        <v>165</v>
      </c>
      <c r="C98" s="22" t="s">
        <v>84</v>
      </c>
      <c r="D98" s="104" t="s">
        <v>979</v>
      </c>
      <c r="E98" s="104" t="s">
        <v>289</v>
      </c>
      <c r="F98" s="104" t="s">
        <v>289</v>
      </c>
      <c r="G98" s="104" t="s">
        <v>289</v>
      </c>
      <c r="H98" s="104" t="s">
        <v>289</v>
      </c>
    </row>
    <row r="99" spans="1:8" s="20" customFormat="1" ht="30">
      <c r="A99" s="104" t="s">
        <v>208</v>
      </c>
      <c r="B99" s="22" t="s">
        <v>209</v>
      </c>
      <c r="C99" s="22" t="s">
        <v>84</v>
      </c>
      <c r="D99" s="104" t="s">
        <v>979</v>
      </c>
      <c r="E99" s="104" t="s">
        <v>289</v>
      </c>
      <c r="F99" s="104" t="s">
        <v>289</v>
      </c>
      <c r="G99" s="104" t="s">
        <v>289</v>
      </c>
      <c r="H99" s="104" t="s">
        <v>289</v>
      </c>
    </row>
    <row r="100" spans="1:8" s="20" customFormat="1" ht="30">
      <c r="A100" s="104" t="s">
        <v>210</v>
      </c>
      <c r="B100" s="22" t="s">
        <v>211</v>
      </c>
      <c r="C100" s="22" t="s">
        <v>84</v>
      </c>
      <c r="D100" s="104" t="s">
        <v>979</v>
      </c>
      <c r="E100" s="98" t="s">
        <v>289</v>
      </c>
      <c r="F100" s="104" t="s">
        <v>289</v>
      </c>
      <c r="G100" s="104" t="s">
        <v>289</v>
      </c>
      <c r="H100" s="104" t="s">
        <v>289</v>
      </c>
    </row>
    <row r="101" spans="1:8" s="20" customFormat="1" ht="30">
      <c r="A101" s="104" t="s">
        <v>212</v>
      </c>
      <c r="B101" s="22" t="s">
        <v>213</v>
      </c>
      <c r="C101" s="22" t="s">
        <v>84</v>
      </c>
      <c r="D101" s="104" t="s">
        <v>979</v>
      </c>
      <c r="E101" s="104" t="s">
        <v>289</v>
      </c>
      <c r="F101" s="104" t="s">
        <v>289</v>
      </c>
      <c r="G101" s="104" t="s">
        <v>289</v>
      </c>
      <c r="H101" s="104" t="s">
        <v>289</v>
      </c>
    </row>
    <row r="102" spans="1:8" s="20" customFormat="1" ht="30">
      <c r="A102" s="104" t="s">
        <v>214</v>
      </c>
      <c r="B102" s="22" t="s">
        <v>205</v>
      </c>
      <c r="C102" s="22" t="s">
        <v>84</v>
      </c>
      <c r="D102" s="104" t="s">
        <v>979</v>
      </c>
      <c r="E102" s="104" t="s">
        <v>289</v>
      </c>
      <c r="F102" s="104" t="s">
        <v>289</v>
      </c>
      <c r="G102" s="104" t="s">
        <v>289</v>
      </c>
      <c r="H102" s="104" t="s">
        <v>289</v>
      </c>
    </row>
    <row r="103" spans="1:8" s="20" customFormat="1" ht="30">
      <c r="A103" s="104" t="s">
        <v>215</v>
      </c>
      <c r="B103" s="22" t="s">
        <v>216</v>
      </c>
      <c r="C103" s="22" t="s">
        <v>84</v>
      </c>
      <c r="D103" s="104" t="s">
        <v>979</v>
      </c>
      <c r="E103" s="104" t="s">
        <v>289</v>
      </c>
      <c r="F103" s="104" t="s">
        <v>289</v>
      </c>
      <c r="G103" s="104" t="s">
        <v>289</v>
      </c>
      <c r="H103" s="104" t="s">
        <v>289</v>
      </c>
    </row>
    <row r="104" spans="1:8" s="30" customFormat="1" ht="30.75" customHeight="1">
      <c r="A104" s="102" t="s">
        <v>217</v>
      </c>
      <c r="B104" s="105" t="s">
        <v>218</v>
      </c>
      <c r="C104" s="105" t="s">
        <v>84</v>
      </c>
      <c r="D104" s="102" t="s">
        <v>979</v>
      </c>
      <c r="E104" s="96">
        <f>E76+E91</f>
        <v>-0.51927597000000247</v>
      </c>
      <c r="F104" s="102" t="s">
        <v>289</v>
      </c>
      <c r="G104" s="102" t="s">
        <v>289</v>
      </c>
      <c r="H104" s="102" t="s">
        <v>289</v>
      </c>
    </row>
    <row r="105" spans="1:8" s="20" customFormat="1" ht="30">
      <c r="A105" s="104" t="s">
        <v>45</v>
      </c>
      <c r="B105" s="22" t="s">
        <v>219</v>
      </c>
      <c r="C105" s="22" t="s">
        <v>84</v>
      </c>
      <c r="D105" s="104" t="s">
        <v>979</v>
      </c>
      <c r="E105" s="104" t="s">
        <v>289</v>
      </c>
      <c r="F105" s="104" t="s">
        <v>289</v>
      </c>
      <c r="G105" s="104" t="s">
        <v>289</v>
      </c>
      <c r="H105" s="104" t="s">
        <v>289</v>
      </c>
    </row>
    <row r="106" spans="1:8" s="20" customFormat="1" ht="30">
      <c r="A106" s="104" t="s">
        <v>220</v>
      </c>
      <c r="B106" s="22" t="s">
        <v>87</v>
      </c>
      <c r="C106" s="22" t="s">
        <v>84</v>
      </c>
      <c r="D106" s="104" t="s">
        <v>979</v>
      </c>
      <c r="E106" s="104" t="s">
        <v>289</v>
      </c>
      <c r="F106" s="104" t="s">
        <v>289</v>
      </c>
      <c r="G106" s="104" t="s">
        <v>289</v>
      </c>
      <c r="H106" s="104" t="s">
        <v>289</v>
      </c>
    </row>
    <row r="107" spans="1:8" s="20" customFormat="1" ht="30">
      <c r="A107" s="104" t="s">
        <v>221</v>
      </c>
      <c r="B107" s="22" t="s">
        <v>89</v>
      </c>
      <c r="C107" s="22" t="s">
        <v>84</v>
      </c>
      <c r="D107" s="104" t="s">
        <v>979</v>
      </c>
      <c r="E107" s="104" t="s">
        <v>289</v>
      </c>
      <c r="F107" s="104" t="s">
        <v>289</v>
      </c>
      <c r="G107" s="104" t="s">
        <v>289</v>
      </c>
      <c r="H107" s="104" t="s">
        <v>289</v>
      </c>
    </row>
    <row r="108" spans="1:8" s="20" customFormat="1" ht="30">
      <c r="A108" s="104" t="s">
        <v>222</v>
      </c>
      <c r="B108" s="22" t="s">
        <v>91</v>
      </c>
      <c r="C108" s="22" t="s">
        <v>84</v>
      </c>
      <c r="D108" s="104" t="s">
        <v>979</v>
      </c>
      <c r="E108" s="104" t="s">
        <v>289</v>
      </c>
      <c r="F108" s="104" t="s">
        <v>289</v>
      </c>
      <c r="G108" s="104" t="s">
        <v>289</v>
      </c>
      <c r="H108" s="104" t="s">
        <v>289</v>
      </c>
    </row>
    <row r="109" spans="1:8" s="20" customFormat="1" ht="30">
      <c r="A109" s="104" t="s">
        <v>46</v>
      </c>
      <c r="B109" s="22" t="s">
        <v>93</v>
      </c>
      <c r="C109" s="22" t="s">
        <v>84</v>
      </c>
      <c r="D109" s="104" t="s">
        <v>979</v>
      </c>
      <c r="E109" s="104" t="s">
        <v>289</v>
      </c>
      <c r="F109" s="104" t="s">
        <v>289</v>
      </c>
      <c r="G109" s="104" t="s">
        <v>289</v>
      </c>
      <c r="H109" s="104" t="s">
        <v>289</v>
      </c>
    </row>
    <row r="110" spans="1:8" s="20" customFormat="1" ht="30">
      <c r="A110" s="104" t="s">
        <v>47</v>
      </c>
      <c r="B110" s="22" t="s">
        <v>95</v>
      </c>
      <c r="C110" s="22" t="s">
        <v>84</v>
      </c>
      <c r="D110" s="104" t="s">
        <v>979</v>
      </c>
      <c r="E110" s="104" t="s">
        <v>289</v>
      </c>
      <c r="F110" s="104" t="s">
        <v>289</v>
      </c>
      <c r="G110" s="104" t="s">
        <v>289</v>
      </c>
      <c r="H110" s="104" t="s">
        <v>289</v>
      </c>
    </row>
    <row r="111" spans="1:8" s="20" customFormat="1" ht="30">
      <c r="A111" s="104" t="s">
        <v>48</v>
      </c>
      <c r="B111" s="22" t="s">
        <v>97</v>
      </c>
      <c r="C111" s="22" t="s">
        <v>84</v>
      </c>
      <c r="D111" s="104" t="s">
        <v>979</v>
      </c>
      <c r="E111" s="104" t="s">
        <v>289</v>
      </c>
      <c r="F111" s="104" t="s">
        <v>289</v>
      </c>
      <c r="G111" s="104" t="s">
        <v>289</v>
      </c>
      <c r="H111" s="104" t="s">
        <v>289</v>
      </c>
    </row>
    <row r="112" spans="1:8" s="20" customFormat="1" ht="30">
      <c r="A112" s="104" t="s">
        <v>223</v>
      </c>
      <c r="B112" s="22" t="s">
        <v>99</v>
      </c>
      <c r="C112" s="22" t="s">
        <v>84</v>
      </c>
      <c r="D112" s="104" t="s">
        <v>979</v>
      </c>
      <c r="E112" s="104" t="s">
        <v>289</v>
      </c>
      <c r="F112" s="104" t="s">
        <v>289</v>
      </c>
      <c r="G112" s="104" t="s">
        <v>289</v>
      </c>
      <c r="H112" s="104" t="s">
        <v>289</v>
      </c>
    </row>
    <row r="113" spans="1:8" s="20" customFormat="1" ht="30">
      <c r="A113" s="104" t="s">
        <v>224</v>
      </c>
      <c r="B113" s="22" t="s">
        <v>101</v>
      </c>
      <c r="C113" s="22" t="s">
        <v>84</v>
      </c>
      <c r="D113" s="104" t="s">
        <v>979</v>
      </c>
      <c r="E113" s="104" t="s">
        <v>289</v>
      </c>
      <c r="F113" s="104" t="s">
        <v>289</v>
      </c>
      <c r="G113" s="104" t="s">
        <v>289</v>
      </c>
      <c r="H113" s="104" t="s">
        <v>289</v>
      </c>
    </row>
    <row r="114" spans="1:8" s="20" customFormat="1" ht="30">
      <c r="A114" s="104" t="s">
        <v>225</v>
      </c>
      <c r="B114" s="22" t="s">
        <v>103</v>
      </c>
      <c r="C114" s="22" t="s">
        <v>84</v>
      </c>
      <c r="D114" s="104" t="s">
        <v>979</v>
      </c>
      <c r="E114" s="104" t="s">
        <v>289</v>
      </c>
      <c r="F114" s="104" t="s">
        <v>289</v>
      </c>
      <c r="G114" s="104" t="s">
        <v>289</v>
      </c>
      <c r="H114" s="104" t="s">
        <v>289</v>
      </c>
    </row>
    <row r="115" spans="1:8" s="20" customFormat="1" ht="30">
      <c r="A115" s="104" t="s">
        <v>226</v>
      </c>
      <c r="B115" s="22" t="s">
        <v>105</v>
      </c>
      <c r="C115" s="22" t="s">
        <v>84</v>
      </c>
      <c r="D115" s="104" t="s">
        <v>979</v>
      </c>
      <c r="E115" s="104" t="s">
        <v>289</v>
      </c>
      <c r="F115" s="104" t="s">
        <v>289</v>
      </c>
      <c r="G115" s="104" t="s">
        <v>289</v>
      </c>
      <c r="H115" s="104" t="s">
        <v>289</v>
      </c>
    </row>
    <row r="116" spans="1:8" s="20" customFormat="1" ht="30">
      <c r="A116" s="104" t="s">
        <v>227</v>
      </c>
      <c r="B116" s="22" t="s">
        <v>107</v>
      </c>
      <c r="C116" s="22" t="s">
        <v>84</v>
      </c>
      <c r="D116" s="104" t="s">
        <v>979</v>
      </c>
      <c r="E116" s="104" t="s">
        <v>289</v>
      </c>
      <c r="F116" s="104" t="s">
        <v>289</v>
      </c>
      <c r="G116" s="104" t="s">
        <v>289</v>
      </c>
      <c r="H116" s="104" t="s">
        <v>289</v>
      </c>
    </row>
    <row r="117" spans="1:8" s="20" customFormat="1" ht="30">
      <c r="A117" s="104" t="s">
        <v>228</v>
      </c>
      <c r="B117" s="22" t="s">
        <v>109</v>
      </c>
      <c r="C117" s="22" t="s">
        <v>84</v>
      </c>
      <c r="D117" s="104" t="s">
        <v>979</v>
      </c>
      <c r="E117" s="104" t="s">
        <v>289</v>
      </c>
      <c r="F117" s="104" t="s">
        <v>289</v>
      </c>
      <c r="G117" s="104" t="s">
        <v>289</v>
      </c>
      <c r="H117" s="104" t="s">
        <v>289</v>
      </c>
    </row>
    <row r="118" spans="1:8" s="20" customFormat="1" ht="30">
      <c r="A118" s="104" t="s">
        <v>229</v>
      </c>
      <c r="B118" s="22" t="s">
        <v>111</v>
      </c>
      <c r="C118" s="22" t="s">
        <v>84</v>
      </c>
      <c r="D118" s="104" t="s">
        <v>979</v>
      </c>
      <c r="E118" s="104" t="s">
        <v>289</v>
      </c>
      <c r="F118" s="104" t="s">
        <v>289</v>
      </c>
      <c r="G118" s="104" t="s">
        <v>289</v>
      </c>
      <c r="H118" s="104" t="s">
        <v>289</v>
      </c>
    </row>
    <row r="119" spans="1:8" s="30" customFormat="1" ht="28.5">
      <c r="A119" s="102" t="s">
        <v>230</v>
      </c>
      <c r="B119" s="105" t="s">
        <v>231</v>
      </c>
      <c r="C119" s="105" t="s">
        <v>84</v>
      </c>
      <c r="D119" s="102" t="s">
        <v>979</v>
      </c>
      <c r="E119" s="96">
        <v>0</v>
      </c>
      <c r="F119" s="102" t="s">
        <v>289</v>
      </c>
      <c r="G119" s="102" t="s">
        <v>289</v>
      </c>
      <c r="H119" s="102" t="s">
        <v>289</v>
      </c>
    </row>
    <row r="120" spans="1:8" s="20" customFormat="1" ht="30">
      <c r="A120" s="104" t="s">
        <v>49</v>
      </c>
      <c r="B120" s="22" t="s">
        <v>86</v>
      </c>
      <c r="C120" s="22" t="s">
        <v>84</v>
      </c>
      <c r="D120" s="104" t="s">
        <v>979</v>
      </c>
      <c r="E120" s="104" t="s">
        <v>289</v>
      </c>
      <c r="F120" s="104" t="s">
        <v>289</v>
      </c>
      <c r="G120" s="104" t="s">
        <v>289</v>
      </c>
      <c r="H120" s="104" t="s">
        <v>289</v>
      </c>
    </row>
    <row r="121" spans="1:8" s="20" customFormat="1" ht="30">
      <c r="A121" s="104" t="s">
        <v>232</v>
      </c>
      <c r="B121" s="22" t="s">
        <v>87</v>
      </c>
      <c r="C121" s="22" t="s">
        <v>84</v>
      </c>
      <c r="D121" s="104" t="s">
        <v>979</v>
      </c>
      <c r="E121" s="104" t="s">
        <v>289</v>
      </c>
      <c r="F121" s="104" t="s">
        <v>289</v>
      </c>
      <c r="G121" s="104" t="s">
        <v>289</v>
      </c>
      <c r="H121" s="104" t="s">
        <v>289</v>
      </c>
    </row>
    <row r="122" spans="1:8" s="20" customFormat="1" ht="30">
      <c r="A122" s="104" t="s">
        <v>233</v>
      </c>
      <c r="B122" s="22" t="s">
        <v>89</v>
      </c>
      <c r="C122" s="22" t="s">
        <v>84</v>
      </c>
      <c r="D122" s="104" t="s">
        <v>979</v>
      </c>
      <c r="E122" s="104" t="s">
        <v>289</v>
      </c>
      <c r="F122" s="104" t="s">
        <v>289</v>
      </c>
      <c r="G122" s="104" t="s">
        <v>289</v>
      </c>
      <c r="H122" s="104" t="s">
        <v>289</v>
      </c>
    </row>
    <row r="123" spans="1:8" s="20" customFormat="1" ht="30">
      <c r="A123" s="104" t="s">
        <v>234</v>
      </c>
      <c r="B123" s="22" t="s">
        <v>91</v>
      </c>
      <c r="C123" s="22" t="s">
        <v>84</v>
      </c>
      <c r="D123" s="104" t="s">
        <v>979</v>
      </c>
      <c r="E123" s="104" t="s">
        <v>289</v>
      </c>
      <c r="F123" s="104" t="s">
        <v>289</v>
      </c>
      <c r="G123" s="104" t="s">
        <v>289</v>
      </c>
      <c r="H123" s="104" t="s">
        <v>289</v>
      </c>
    </row>
    <row r="124" spans="1:8" s="20" customFormat="1" ht="30">
      <c r="A124" s="104" t="s">
        <v>50</v>
      </c>
      <c r="B124" s="22" t="s">
        <v>235</v>
      </c>
      <c r="C124" s="22" t="s">
        <v>84</v>
      </c>
      <c r="D124" s="104" t="s">
        <v>979</v>
      </c>
      <c r="E124" s="104" t="s">
        <v>289</v>
      </c>
      <c r="F124" s="104" t="s">
        <v>289</v>
      </c>
      <c r="G124" s="104" t="s">
        <v>289</v>
      </c>
      <c r="H124" s="104" t="s">
        <v>289</v>
      </c>
    </row>
    <row r="125" spans="1:8" s="20" customFormat="1" ht="30">
      <c r="A125" s="104" t="s">
        <v>51</v>
      </c>
      <c r="B125" s="22" t="s">
        <v>236</v>
      </c>
      <c r="C125" s="22" t="s">
        <v>84</v>
      </c>
      <c r="D125" s="104" t="s">
        <v>979</v>
      </c>
      <c r="E125" s="104" t="s">
        <v>289</v>
      </c>
      <c r="F125" s="104" t="s">
        <v>289</v>
      </c>
      <c r="G125" s="104" t="s">
        <v>289</v>
      </c>
      <c r="H125" s="104" t="s">
        <v>289</v>
      </c>
    </row>
    <row r="126" spans="1:8" s="20" customFormat="1" ht="30">
      <c r="A126" s="104" t="s">
        <v>52</v>
      </c>
      <c r="B126" s="22" t="s">
        <v>237</v>
      </c>
      <c r="C126" s="22" t="s">
        <v>84</v>
      </c>
      <c r="D126" s="104" t="s">
        <v>979</v>
      </c>
      <c r="E126" s="104" t="s">
        <v>289</v>
      </c>
      <c r="F126" s="104" t="s">
        <v>289</v>
      </c>
      <c r="G126" s="104" t="s">
        <v>289</v>
      </c>
      <c r="H126" s="104" t="s">
        <v>289</v>
      </c>
    </row>
    <row r="127" spans="1:8" s="20" customFormat="1" ht="30">
      <c r="A127" s="104" t="s">
        <v>238</v>
      </c>
      <c r="B127" s="22" t="s">
        <v>239</v>
      </c>
      <c r="C127" s="22" t="s">
        <v>84</v>
      </c>
      <c r="D127" s="104" t="s">
        <v>979</v>
      </c>
      <c r="E127" s="104" t="s">
        <v>289</v>
      </c>
      <c r="F127" s="104" t="s">
        <v>289</v>
      </c>
      <c r="G127" s="104" t="s">
        <v>289</v>
      </c>
      <c r="H127" s="104" t="s">
        <v>289</v>
      </c>
    </row>
    <row r="128" spans="1:8" s="20" customFormat="1" ht="30">
      <c r="A128" s="104" t="s">
        <v>240</v>
      </c>
      <c r="B128" s="22" t="s">
        <v>241</v>
      </c>
      <c r="C128" s="22" t="s">
        <v>84</v>
      </c>
      <c r="D128" s="104" t="s">
        <v>979</v>
      </c>
      <c r="E128" s="104" t="s">
        <v>289</v>
      </c>
      <c r="F128" s="104" t="s">
        <v>289</v>
      </c>
      <c r="G128" s="104" t="s">
        <v>289</v>
      </c>
      <c r="H128" s="104" t="s">
        <v>289</v>
      </c>
    </row>
    <row r="129" spans="1:8" s="20" customFormat="1" ht="30">
      <c r="A129" s="104" t="s">
        <v>242</v>
      </c>
      <c r="B129" s="22" t="s">
        <v>243</v>
      </c>
      <c r="C129" s="22" t="s">
        <v>84</v>
      </c>
      <c r="D129" s="104" t="s">
        <v>979</v>
      </c>
      <c r="E129" s="104" t="s">
        <v>289</v>
      </c>
      <c r="F129" s="104" t="s">
        <v>289</v>
      </c>
      <c r="G129" s="104" t="s">
        <v>289</v>
      </c>
      <c r="H129" s="104" t="s">
        <v>289</v>
      </c>
    </row>
    <row r="130" spans="1:8" s="20" customFormat="1" ht="30">
      <c r="A130" s="104" t="s">
        <v>244</v>
      </c>
      <c r="B130" s="22" t="s">
        <v>105</v>
      </c>
      <c r="C130" s="22" t="s">
        <v>84</v>
      </c>
      <c r="D130" s="104" t="s">
        <v>979</v>
      </c>
      <c r="E130" s="104" t="s">
        <v>289</v>
      </c>
      <c r="F130" s="104" t="s">
        <v>289</v>
      </c>
      <c r="G130" s="104" t="s">
        <v>289</v>
      </c>
      <c r="H130" s="104" t="s">
        <v>289</v>
      </c>
    </row>
    <row r="131" spans="1:8" s="20" customFormat="1" ht="30">
      <c r="A131" s="104" t="s">
        <v>245</v>
      </c>
      <c r="B131" s="22" t="s">
        <v>107</v>
      </c>
      <c r="C131" s="22" t="s">
        <v>84</v>
      </c>
      <c r="D131" s="104" t="s">
        <v>979</v>
      </c>
      <c r="E131" s="104" t="s">
        <v>289</v>
      </c>
      <c r="F131" s="104" t="s">
        <v>289</v>
      </c>
      <c r="G131" s="104" t="s">
        <v>289</v>
      </c>
      <c r="H131" s="104" t="s">
        <v>289</v>
      </c>
    </row>
    <row r="132" spans="1:8" s="20" customFormat="1" ht="30">
      <c r="A132" s="104" t="s">
        <v>246</v>
      </c>
      <c r="B132" s="22" t="s">
        <v>109</v>
      </c>
      <c r="C132" s="22" t="s">
        <v>84</v>
      </c>
      <c r="D132" s="104" t="s">
        <v>979</v>
      </c>
      <c r="E132" s="104" t="s">
        <v>289</v>
      </c>
      <c r="F132" s="104" t="s">
        <v>289</v>
      </c>
      <c r="G132" s="104" t="s">
        <v>289</v>
      </c>
      <c r="H132" s="104" t="s">
        <v>289</v>
      </c>
    </row>
    <row r="133" spans="1:8" s="20" customFormat="1" ht="30">
      <c r="A133" s="104" t="s">
        <v>247</v>
      </c>
      <c r="B133" s="22" t="s">
        <v>248</v>
      </c>
      <c r="C133" s="22" t="s">
        <v>84</v>
      </c>
      <c r="D133" s="104" t="s">
        <v>979</v>
      </c>
      <c r="E133" s="104" t="s">
        <v>289</v>
      </c>
      <c r="F133" s="104" t="s">
        <v>289</v>
      </c>
      <c r="G133" s="104" t="s">
        <v>289</v>
      </c>
      <c r="H133" s="104" t="s">
        <v>289</v>
      </c>
    </row>
    <row r="134" spans="1:8" s="30" customFormat="1" ht="28.5">
      <c r="A134" s="102" t="s">
        <v>249</v>
      </c>
      <c r="B134" s="105" t="s">
        <v>250</v>
      </c>
      <c r="C134" s="105" t="s">
        <v>84</v>
      </c>
      <c r="D134" s="102" t="s">
        <v>979</v>
      </c>
      <c r="E134" s="96">
        <f>E104-E67</f>
        <v>-0.85139597000000244</v>
      </c>
      <c r="F134" s="102" t="s">
        <v>289</v>
      </c>
      <c r="G134" s="102" t="s">
        <v>289</v>
      </c>
      <c r="H134" s="102" t="s">
        <v>289</v>
      </c>
    </row>
    <row r="135" spans="1:8" s="20" customFormat="1" ht="30">
      <c r="A135" s="104" t="s">
        <v>53</v>
      </c>
      <c r="B135" s="22" t="s">
        <v>86</v>
      </c>
      <c r="C135" s="22" t="s">
        <v>84</v>
      </c>
      <c r="D135" s="104" t="s">
        <v>979</v>
      </c>
      <c r="E135" s="104" t="s">
        <v>289</v>
      </c>
      <c r="F135" s="104" t="s">
        <v>289</v>
      </c>
      <c r="G135" s="104" t="s">
        <v>289</v>
      </c>
      <c r="H135" s="104" t="s">
        <v>289</v>
      </c>
    </row>
    <row r="136" spans="1:8" s="20" customFormat="1" ht="30">
      <c r="A136" s="104" t="s">
        <v>251</v>
      </c>
      <c r="B136" s="22" t="s">
        <v>87</v>
      </c>
      <c r="C136" s="22" t="s">
        <v>84</v>
      </c>
      <c r="D136" s="104" t="s">
        <v>979</v>
      </c>
      <c r="E136" s="104" t="s">
        <v>289</v>
      </c>
      <c r="F136" s="104" t="s">
        <v>289</v>
      </c>
      <c r="G136" s="104" t="s">
        <v>289</v>
      </c>
      <c r="H136" s="104" t="s">
        <v>289</v>
      </c>
    </row>
    <row r="137" spans="1:8" s="20" customFormat="1" ht="30">
      <c r="A137" s="104" t="s">
        <v>252</v>
      </c>
      <c r="B137" s="22" t="s">
        <v>89</v>
      </c>
      <c r="C137" s="22" t="s">
        <v>84</v>
      </c>
      <c r="D137" s="104" t="s">
        <v>979</v>
      </c>
      <c r="E137" s="104" t="s">
        <v>289</v>
      </c>
      <c r="F137" s="104" t="s">
        <v>289</v>
      </c>
      <c r="G137" s="104" t="s">
        <v>289</v>
      </c>
      <c r="H137" s="104" t="s">
        <v>289</v>
      </c>
    </row>
    <row r="138" spans="1:8" s="20" customFormat="1" ht="30">
      <c r="A138" s="104" t="s">
        <v>253</v>
      </c>
      <c r="B138" s="22" t="s">
        <v>91</v>
      </c>
      <c r="C138" s="22" t="s">
        <v>84</v>
      </c>
      <c r="D138" s="104" t="s">
        <v>979</v>
      </c>
      <c r="E138" s="104" t="s">
        <v>289</v>
      </c>
      <c r="F138" s="104" t="s">
        <v>289</v>
      </c>
      <c r="G138" s="104" t="s">
        <v>289</v>
      </c>
      <c r="H138" s="104" t="s">
        <v>289</v>
      </c>
    </row>
    <row r="139" spans="1:8" s="20" customFormat="1" ht="30">
      <c r="A139" s="104" t="s">
        <v>54</v>
      </c>
      <c r="B139" s="22" t="s">
        <v>93</v>
      </c>
      <c r="C139" s="22" t="s">
        <v>84</v>
      </c>
      <c r="D139" s="104" t="s">
        <v>979</v>
      </c>
      <c r="E139" s="104" t="s">
        <v>289</v>
      </c>
      <c r="F139" s="104" t="s">
        <v>289</v>
      </c>
      <c r="G139" s="104" t="s">
        <v>289</v>
      </c>
      <c r="H139" s="104" t="s">
        <v>289</v>
      </c>
    </row>
    <row r="140" spans="1:8" s="20" customFormat="1" ht="30">
      <c r="A140" s="104" t="s">
        <v>55</v>
      </c>
      <c r="B140" s="22" t="s">
        <v>95</v>
      </c>
      <c r="C140" s="22" t="s">
        <v>84</v>
      </c>
      <c r="D140" s="104" t="s">
        <v>979</v>
      </c>
      <c r="E140" s="104" t="s">
        <v>289</v>
      </c>
      <c r="F140" s="104" t="s">
        <v>289</v>
      </c>
      <c r="G140" s="104" t="s">
        <v>289</v>
      </c>
      <c r="H140" s="104" t="s">
        <v>289</v>
      </c>
    </row>
    <row r="141" spans="1:8" s="20" customFormat="1" ht="30">
      <c r="A141" s="104" t="s">
        <v>56</v>
      </c>
      <c r="B141" s="22" t="s">
        <v>97</v>
      </c>
      <c r="C141" s="22" t="s">
        <v>84</v>
      </c>
      <c r="D141" s="104" t="s">
        <v>979</v>
      </c>
      <c r="E141" s="104" t="s">
        <v>289</v>
      </c>
      <c r="F141" s="104" t="s">
        <v>289</v>
      </c>
      <c r="G141" s="104" t="s">
        <v>289</v>
      </c>
      <c r="H141" s="104" t="s">
        <v>289</v>
      </c>
    </row>
    <row r="142" spans="1:8" s="20" customFormat="1" ht="30">
      <c r="A142" s="104" t="s">
        <v>254</v>
      </c>
      <c r="B142" s="22" t="s">
        <v>99</v>
      </c>
      <c r="C142" s="22" t="s">
        <v>84</v>
      </c>
      <c r="D142" s="104" t="s">
        <v>979</v>
      </c>
      <c r="E142" s="104" t="s">
        <v>289</v>
      </c>
      <c r="F142" s="104" t="s">
        <v>289</v>
      </c>
      <c r="G142" s="104" t="s">
        <v>289</v>
      </c>
      <c r="H142" s="104" t="s">
        <v>289</v>
      </c>
    </row>
    <row r="143" spans="1:8" s="20" customFormat="1" ht="30">
      <c r="A143" s="104" t="s">
        <v>255</v>
      </c>
      <c r="B143" s="22" t="s">
        <v>101</v>
      </c>
      <c r="C143" s="22" t="s">
        <v>84</v>
      </c>
      <c r="D143" s="104" t="s">
        <v>979</v>
      </c>
      <c r="E143" s="104" t="s">
        <v>289</v>
      </c>
      <c r="F143" s="104" t="s">
        <v>289</v>
      </c>
      <c r="G143" s="104" t="s">
        <v>289</v>
      </c>
      <c r="H143" s="104" t="s">
        <v>289</v>
      </c>
    </row>
    <row r="144" spans="1:8" s="20" customFormat="1" ht="30">
      <c r="A144" s="104" t="s">
        <v>256</v>
      </c>
      <c r="B144" s="22" t="s">
        <v>103</v>
      </c>
      <c r="C144" s="22" t="s">
        <v>84</v>
      </c>
      <c r="D144" s="104" t="s">
        <v>979</v>
      </c>
      <c r="E144" s="104" t="s">
        <v>289</v>
      </c>
      <c r="F144" s="104" t="s">
        <v>289</v>
      </c>
      <c r="G144" s="104" t="s">
        <v>289</v>
      </c>
      <c r="H144" s="104" t="s">
        <v>289</v>
      </c>
    </row>
    <row r="145" spans="1:8" s="20" customFormat="1" ht="30">
      <c r="A145" s="104" t="s">
        <v>257</v>
      </c>
      <c r="B145" s="22" t="s">
        <v>105</v>
      </c>
      <c r="C145" s="22" t="s">
        <v>84</v>
      </c>
      <c r="D145" s="104" t="s">
        <v>979</v>
      </c>
      <c r="E145" s="104" t="s">
        <v>289</v>
      </c>
      <c r="F145" s="104" t="s">
        <v>289</v>
      </c>
      <c r="G145" s="104" t="s">
        <v>289</v>
      </c>
      <c r="H145" s="104" t="s">
        <v>289</v>
      </c>
    </row>
    <row r="146" spans="1:8" s="20" customFormat="1" ht="30">
      <c r="A146" s="104" t="s">
        <v>258</v>
      </c>
      <c r="B146" s="22" t="s">
        <v>107</v>
      </c>
      <c r="C146" s="22" t="s">
        <v>84</v>
      </c>
      <c r="D146" s="104" t="s">
        <v>979</v>
      </c>
      <c r="E146" s="104" t="s">
        <v>289</v>
      </c>
      <c r="F146" s="104" t="s">
        <v>289</v>
      </c>
      <c r="G146" s="104" t="s">
        <v>289</v>
      </c>
      <c r="H146" s="104" t="s">
        <v>289</v>
      </c>
    </row>
    <row r="147" spans="1:8" s="20" customFormat="1" ht="30">
      <c r="A147" s="104" t="s">
        <v>259</v>
      </c>
      <c r="B147" s="22" t="s">
        <v>109</v>
      </c>
      <c r="C147" s="22" t="s">
        <v>84</v>
      </c>
      <c r="D147" s="104" t="s">
        <v>979</v>
      </c>
      <c r="E147" s="104" t="s">
        <v>289</v>
      </c>
      <c r="F147" s="104" t="s">
        <v>289</v>
      </c>
      <c r="G147" s="104" t="s">
        <v>289</v>
      </c>
      <c r="H147" s="104" t="s">
        <v>289</v>
      </c>
    </row>
    <row r="148" spans="1:8" s="20" customFormat="1" ht="30">
      <c r="A148" s="104" t="s">
        <v>260</v>
      </c>
      <c r="B148" s="22" t="s">
        <v>111</v>
      </c>
      <c r="C148" s="22" t="s">
        <v>84</v>
      </c>
      <c r="D148" s="104" t="s">
        <v>979</v>
      </c>
      <c r="E148" s="104" t="s">
        <v>289</v>
      </c>
      <c r="F148" s="104" t="s">
        <v>289</v>
      </c>
      <c r="G148" s="104" t="s">
        <v>289</v>
      </c>
      <c r="H148" s="104" t="s">
        <v>289</v>
      </c>
    </row>
    <row r="149" spans="1:8" s="30" customFormat="1" ht="28.5">
      <c r="A149" s="102" t="s">
        <v>261</v>
      </c>
      <c r="B149" s="105" t="s">
        <v>262</v>
      </c>
      <c r="C149" s="103" t="s">
        <v>84</v>
      </c>
      <c r="D149" s="102" t="s">
        <v>979</v>
      </c>
      <c r="E149" s="102" t="s">
        <v>289</v>
      </c>
      <c r="F149" s="102" t="s">
        <v>289</v>
      </c>
      <c r="G149" s="102" t="s">
        <v>289</v>
      </c>
      <c r="H149" s="102" t="s">
        <v>289</v>
      </c>
    </row>
    <row r="150" spans="1:8" s="20" customFormat="1" ht="30">
      <c r="A150" s="104" t="s">
        <v>57</v>
      </c>
      <c r="B150" s="101" t="s">
        <v>763</v>
      </c>
      <c r="C150" s="101" t="s">
        <v>84</v>
      </c>
      <c r="D150" s="104" t="s">
        <v>979</v>
      </c>
      <c r="E150" s="104" t="s">
        <v>289</v>
      </c>
      <c r="F150" s="104" t="s">
        <v>289</v>
      </c>
      <c r="G150" s="104" t="s">
        <v>289</v>
      </c>
      <c r="H150" s="104" t="s">
        <v>289</v>
      </c>
    </row>
    <row r="151" spans="1:8" s="20" customFormat="1" ht="30">
      <c r="A151" s="104" t="s">
        <v>58</v>
      </c>
      <c r="B151" s="101" t="s">
        <v>764</v>
      </c>
      <c r="C151" s="101" t="s">
        <v>84</v>
      </c>
      <c r="D151" s="104" t="s">
        <v>979</v>
      </c>
      <c r="E151" s="104" t="s">
        <v>289</v>
      </c>
      <c r="F151" s="104" t="s">
        <v>289</v>
      </c>
      <c r="G151" s="104" t="s">
        <v>289</v>
      </c>
      <c r="H151" s="104" t="s">
        <v>289</v>
      </c>
    </row>
    <row r="152" spans="1:8" s="20" customFormat="1" ht="30">
      <c r="A152" s="104" t="s">
        <v>59</v>
      </c>
      <c r="B152" s="101" t="s">
        <v>266</v>
      </c>
      <c r="C152" s="101" t="s">
        <v>84</v>
      </c>
      <c r="D152" s="104" t="s">
        <v>979</v>
      </c>
      <c r="E152" s="104" t="s">
        <v>289</v>
      </c>
      <c r="F152" s="104" t="s">
        <v>289</v>
      </c>
      <c r="G152" s="104" t="s">
        <v>289</v>
      </c>
      <c r="H152" s="104" t="s">
        <v>289</v>
      </c>
    </row>
    <row r="153" spans="1:8" s="20" customFormat="1" ht="30">
      <c r="A153" s="104" t="s">
        <v>60</v>
      </c>
      <c r="B153" s="101" t="s">
        <v>765</v>
      </c>
      <c r="C153" s="101" t="s">
        <v>84</v>
      </c>
      <c r="D153" s="104" t="s">
        <v>979</v>
      </c>
      <c r="E153" s="104" t="s">
        <v>289</v>
      </c>
      <c r="F153" s="104" t="s">
        <v>289</v>
      </c>
      <c r="G153" s="104" t="s">
        <v>289</v>
      </c>
      <c r="H153" s="104" t="s">
        <v>289</v>
      </c>
    </row>
    <row r="154" spans="1:8" s="30" customFormat="1" ht="14.25">
      <c r="A154" s="102" t="s">
        <v>766</v>
      </c>
      <c r="B154" s="103" t="s">
        <v>173</v>
      </c>
      <c r="C154" s="103" t="s">
        <v>289</v>
      </c>
      <c r="D154" s="102"/>
      <c r="E154" s="102" t="s">
        <v>289</v>
      </c>
      <c r="F154" s="102" t="s">
        <v>289</v>
      </c>
      <c r="G154" s="102" t="s">
        <v>289</v>
      </c>
      <c r="H154" s="102" t="s">
        <v>289</v>
      </c>
    </row>
    <row r="155" spans="1:8" s="20" customFormat="1" ht="30">
      <c r="A155" s="104" t="s">
        <v>61</v>
      </c>
      <c r="B155" s="101" t="s">
        <v>767</v>
      </c>
      <c r="C155" s="101" t="s">
        <v>84</v>
      </c>
      <c r="D155" s="104" t="s">
        <v>979</v>
      </c>
      <c r="E155" s="98">
        <f>E104+0+E64</f>
        <v>0.59968402999999748</v>
      </c>
      <c r="F155" s="104" t="s">
        <v>289</v>
      </c>
      <c r="G155" s="104" t="s">
        <v>289</v>
      </c>
      <c r="H155" s="104" t="s">
        <v>289</v>
      </c>
    </row>
    <row r="156" spans="1:8" s="20" customFormat="1" ht="30">
      <c r="A156" s="104" t="s">
        <v>62</v>
      </c>
      <c r="B156" s="101" t="s">
        <v>768</v>
      </c>
      <c r="C156" s="101" t="s">
        <v>84</v>
      </c>
      <c r="D156" s="104" t="s">
        <v>979</v>
      </c>
      <c r="E156" s="104" t="s">
        <v>289</v>
      </c>
      <c r="F156" s="104" t="s">
        <v>289</v>
      </c>
      <c r="G156" s="104" t="s">
        <v>289</v>
      </c>
      <c r="H156" s="104" t="s">
        <v>289</v>
      </c>
    </row>
    <row r="157" spans="1:8" s="20" customFormat="1" ht="30">
      <c r="A157" s="104" t="s">
        <v>769</v>
      </c>
      <c r="B157" s="101" t="s">
        <v>770</v>
      </c>
      <c r="C157" s="101" t="s">
        <v>84</v>
      </c>
      <c r="D157" s="104" t="s">
        <v>979</v>
      </c>
      <c r="E157" s="104" t="s">
        <v>289</v>
      </c>
      <c r="F157" s="104" t="s">
        <v>289</v>
      </c>
      <c r="G157" s="104" t="s">
        <v>289</v>
      </c>
      <c r="H157" s="104" t="s">
        <v>289</v>
      </c>
    </row>
    <row r="158" spans="1:8" s="20" customFormat="1" ht="30">
      <c r="A158" s="104" t="s">
        <v>63</v>
      </c>
      <c r="B158" s="101" t="s">
        <v>771</v>
      </c>
      <c r="C158" s="101" t="s">
        <v>84</v>
      </c>
      <c r="D158" s="104" t="s">
        <v>979</v>
      </c>
      <c r="E158" s="104" t="s">
        <v>289</v>
      </c>
      <c r="F158" s="104" t="s">
        <v>289</v>
      </c>
      <c r="G158" s="104" t="s">
        <v>289</v>
      </c>
      <c r="H158" s="104" t="s">
        <v>289</v>
      </c>
    </row>
    <row r="159" spans="1:8" s="20" customFormat="1" ht="30">
      <c r="A159" s="104" t="s">
        <v>772</v>
      </c>
      <c r="B159" s="101" t="s">
        <v>773</v>
      </c>
      <c r="C159" s="101" t="s">
        <v>84</v>
      </c>
      <c r="D159" s="104" t="s">
        <v>979</v>
      </c>
      <c r="E159" s="104" t="s">
        <v>289</v>
      </c>
      <c r="F159" s="104" t="s">
        <v>289</v>
      </c>
      <c r="G159" s="104" t="s">
        <v>289</v>
      </c>
      <c r="H159" s="104" t="s">
        <v>289</v>
      </c>
    </row>
    <row r="160" spans="1:8" s="20" customFormat="1" ht="45">
      <c r="A160" s="104" t="s">
        <v>64</v>
      </c>
      <c r="B160" s="101" t="s">
        <v>774</v>
      </c>
      <c r="C160" s="101" t="s">
        <v>289</v>
      </c>
      <c r="D160" s="104" t="s">
        <v>979</v>
      </c>
      <c r="E160" s="104" t="s">
        <v>289</v>
      </c>
      <c r="F160" s="104" t="s">
        <v>289</v>
      </c>
      <c r="G160" s="104" t="s">
        <v>289</v>
      </c>
      <c r="H160" s="104" t="s">
        <v>289</v>
      </c>
    </row>
    <row r="161" spans="1:8" s="20" customFormat="1">
      <c r="A161" s="123" t="s">
        <v>775</v>
      </c>
      <c r="B161" s="123"/>
      <c r="C161" s="123"/>
      <c r="D161" s="123"/>
      <c r="E161" s="123"/>
      <c r="F161" s="123"/>
      <c r="G161" s="123"/>
      <c r="H161" s="123"/>
    </row>
    <row r="162" spans="1:8" s="30" customFormat="1" ht="28.5">
      <c r="A162" s="102" t="s">
        <v>375</v>
      </c>
      <c r="B162" s="103" t="s">
        <v>776</v>
      </c>
      <c r="C162" s="103" t="s">
        <v>84</v>
      </c>
      <c r="D162" s="102" t="s">
        <v>979</v>
      </c>
      <c r="E162" s="96" t="s">
        <v>289</v>
      </c>
      <c r="F162" s="102" t="s">
        <v>289</v>
      </c>
      <c r="G162" s="102" t="s">
        <v>289</v>
      </c>
      <c r="H162" s="102" t="s">
        <v>289</v>
      </c>
    </row>
    <row r="163" spans="1:8" s="20" customFormat="1" ht="30">
      <c r="A163" s="104" t="s">
        <v>65</v>
      </c>
      <c r="B163" s="101" t="s">
        <v>86</v>
      </c>
      <c r="C163" s="101" t="s">
        <v>84</v>
      </c>
      <c r="D163" s="104" t="s">
        <v>979</v>
      </c>
      <c r="E163" s="104" t="s">
        <v>289</v>
      </c>
      <c r="F163" s="104" t="s">
        <v>289</v>
      </c>
      <c r="G163" s="104" t="s">
        <v>289</v>
      </c>
      <c r="H163" s="104" t="s">
        <v>289</v>
      </c>
    </row>
    <row r="164" spans="1:8" s="20" customFormat="1" ht="30">
      <c r="A164" s="104" t="s">
        <v>777</v>
      </c>
      <c r="B164" s="101" t="s">
        <v>87</v>
      </c>
      <c r="C164" s="101" t="s">
        <v>84</v>
      </c>
      <c r="D164" s="104" t="s">
        <v>979</v>
      </c>
      <c r="E164" s="104" t="s">
        <v>289</v>
      </c>
      <c r="F164" s="104" t="s">
        <v>289</v>
      </c>
      <c r="G164" s="104" t="s">
        <v>289</v>
      </c>
      <c r="H164" s="104" t="s">
        <v>289</v>
      </c>
    </row>
    <row r="165" spans="1:8" s="20" customFormat="1" ht="30">
      <c r="A165" s="104" t="s">
        <v>778</v>
      </c>
      <c r="B165" s="101" t="s">
        <v>89</v>
      </c>
      <c r="C165" s="101" t="s">
        <v>84</v>
      </c>
      <c r="D165" s="104" t="s">
        <v>979</v>
      </c>
      <c r="E165" s="104" t="s">
        <v>289</v>
      </c>
      <c r="F165" s="104" t="s">
        <v>289</v>
      </c>
      <c r="G165" s="104" t="s">
        <v>289</v>
      </c>
      <c r="H165" s="104" t="s">
        <v>289</v>
      </c>
    </row>
    <row r="166" spans="1:8" s="20" customFormat="1" ht="30">
      <c r="A166" s="104" t="s">
        <v>779</v>
      </c>
      <c r="B166" s="101" t="s">
        <v>91</v>
      </c>
      <c r="C166" s="101" t="s">
        <v>84</v>
      </c>
      <c r="D166" s="104" t="s">
        <v>979</v>
      </c>
      <c r="E166" s="104" t="s">
        <v>289</v>
      </c>
      <c r="F166" s="104" t="s">
        <v>289</v>
      </c>
      <c r="G166" s="104" t="s">
        <v>289</v>
      </c>
      <c r="H166" s="104" t="s">
        <v>289</v>
      </c>
    </row>
    <row r="167" spans="1:8" s="20" customFormat="1" ht="30">
      <c r="A167" s="104" t="s">
        <v>66</v>
      </c>
      <c r="B167" s="101" t="s">
        <v>93</v>
      </c>
      <c r="C167" s="101" t="s">
        <v>84</v>
      </c>
      <c r="D167" s="104" t="s">
        <v>979</v>
      </c>
      <c r="E167" s="104" t="s">
        <v>289</v>
      </c>
      <c r="F167" s="104" t="s">
        <v>289</v>
      </c>
      <c r="G167" s="104" t="s">
        <v>289</v>
      </c>
      <c r="H167" s="104" t="s">
        <v>289</v>
      </c>
    </row>
    <row r="168" spans="1:8" s="20" customFormat="1" ht="30">
      <c r="A168" s="104" t="s">
        <v>67</v>
      </c>
      <c r="B168" s="101" t="s">
        <v>95</v>
      </c>
      <c r="C168" s="101" t="s">
        <v>84</v>
      </c>
      <c r="D168" s="104" t="s">
        <v>979</v>
      </c>
      <c r="E168" s="104" t="s">
        <v>289</v>
      </c>
      <c r="F168" s="104" t="s">
        <v>289</v>
      </c>
      <c r="G168" s="104" t="s">
        <v>289</v>
      </c>
      <c r="H168" s="104" t="s">
        <v>289</v>
      </c>
    </row>
    <row r="169" spans="1:8" s="20" customFormat="1" ht="30">
      <c r="A169" s="104" t="s">
        <v>68</v>
      </c>
      <c r="B169" s="101" t="s">
        <v>97</v>
      </c>
      <c r="C169" s="101" t="s">
        <v>84</v>
      </c>
      <c r="D169" s="104" t="s">
        <v>979</v>
      </c>
      <c r="E169" s="104" t="s">
        <v>289</v>
      </c>
      <c r="F169" s="104" t="s">
        <v>289</v>
      </c>
      <c r="G169" s="104" t="s">
        <v>289</v>
      </c>
      <c r="H169" s="104" t="s">
        <v>289</v>
      </c>
    </row>
    <row r="170" spans="1:8" s="20" customFormat="1" ht="30">
      <c r="A170" s="104" t="s">
        <v>780</v>
      </c>
      <c r="B170" s="101" t="s">
        <v>99</v>
      </c>
      <c r="C170" s="101" t="s">
        <v>84</v>
      </c>
      <c r="D170" s="104" t="s">
        <v>979</v>
      </c>
      <c r="E170" s="104" t="s">
        <v>289</v>
      </c>
      <c r="F170" s="104" t="s">
        <v>289</v>
      </c>
      <c r="G170" s="104" t="s">
        <v>289</v>
      </c>
      <c r="H170" s="104" t="s">
        <v>289</v>
      </c>
    </row>
    <row r="171" spans="1:8" s="20" customFormat="1" ht="30">
      <c r="A171" s="104" t="s">
        <v>781</v>
      </c>
      <c r="B171" s="101" t="s">
        <v>101</v>
      </c>
      <c r="C171" s="101" t="s">
        <v>84</v>
      </c>
      <c r="D171" s="104" t="s">
        <v>979</v>
      </c>
      <c r="E171" s="104" t="s">
        <v>289</v>
      </c>
      <c r="F171" s="104" t="s">
        <v>289</v>
      </c>
      <c r="G171" s="104" t="s">
        <v>289</v>
      </c>
      <c r="H171" s="104" t="s">
        <v>289</v>
      </c>
    </row>
    <row r="172" spans="1:8" s="20" customFormat="1" ht="30">
      <c r="A172" s="104" t="s">
        <v>782</v>
      </c>
      <c r="B172" s="101" t="s">
        <v>103</v>
      </c>
      <c r="C172" s="101" t="s">
        <v>84</v>
      </c>
      <c r="D172" s="104" t="s">
        <v>979</v>
      </c>
      <c r="E172" s="104" t="s">
        <v>289</v>
      </c>
      <c r="F172" s="104" t="s">
        <v>289</v>
      </c>
      <c r="G172" s="104" t="s">
        <v>289</v>
      </c>
      <c r="H172" s="104" t="s">
        <v>289</v>
      </c>
    </row>
    <row r="173" spans="1:8" s="20" customFormat="1" ht="30">
      <c r="A173" s="104" t="s">
        <v>783</v>
      </c>
      <c r="B173" s="101" t="s">
        <v>105</v>
      </c>
      <c r="C173" s="101" t="s">
        <v>84</v>
      </c>
      <c r="D173" s="104" t="s">
        <v>979</v>
      </c>
      <c r="E173" s="104" t="s">
        <v>289</v>
      </c>
      <c r="F173" s="104" t="s">
        <v>289</v>
      </c>
      <c r="G173" s="104" t="s">
        <v>289</v>
      </c>
      <c r="H173" s="104" t="s">
        <v>289</v>
      </c>
    </row>
    <row r="174" spans="1:8" s="20" customFormat="1" ht="30">
      <c r="A174" s="104" t="s">
        <v>784</v>
      </c>
      <c r="B174" s="101" t="s">
        <v>107</v>
      </c>
      <c r="C174" s="101" t="s">
        <v>84</v>
      </c>
      <c r="D174" s="104" t="s">
        <v>979</v>
      </c>
      <c r="E174" s="104" t="s">
        <v>289</v>
      </c>
      <c r="F174" s="104" t="s">
        <v>289</v>
      </c>
      <c r="G174" s="104" t="s">
        <v>289</v>
      </c>
      <c r="H174" s="104" t="s">
        <v>289</v>
      </c>
    </row>
    <row r="175" spans="1:8" s="20" customFormat="1" ht="30">
      <c r="A175" s="104" t="s">
        <v>785</v>
      </c>
      <c r="B175" s="101" t="s">
        <v>109</v>
      </c>
      <c r="C175" s="101" t="s">
        <v>84</v>
      </c>
      <c r="D175" s="104" t="s">
        <v>979</v>
      </c>
      <c r="E175" s="104" t="s">
        <v>289</v>
      </c>
      <c r="F175" s="104" t="s">
        <v>289</v>
      </c>
      <c r="G175" s="104" t="s">
        <v>289</v>
      </c>
      <c r="H175" s="104" t="s">
        <v>289</v>
      </c>
    </row>
    <row r="176" spans="1:8" s="20" customFormat="1" ht="30">
      <c r="A176" s="104" t="s">
        <v>786</v>
      </c>
      <c r="B176" s="101" t="s">
        <v>787</v>
      </c>
      <c r="C176" s="101" t="s">
        <v>84</v>
      </c>
      <c r="D176" s="104" t="s">
        <v>979</v>
      </c>
      <c r="E176" s="104" t="s">
        <v>289</v>
      </c>
      <c r="F176" s="104" t="s">
        <v>289</v>
      </c>
      <c r="G176" s="104" t="s">
        <v>289</v>
      </c>
      <c r="H176" s="104" t="s">
        <v>289</v>
      </c>
    </row>
    <row r="177" spans="1:8" s="20" customFormat="1" ht="30">
      <c r="A177" s="104" t="s">
        <v>788</v>
      </c>
      <c r="B177" s="101" t="s">
        <v>789</v>
      </c>
      <c r="C177" s="101" t="s">
        <v>84</v>
      </c>
      <c r="D177" s="104" t="s">
        <v>979</v>
      </c>
      <c r="E177" s="104" t="s">
        <v>289</v>
      </c>
      <c r="F177" s="104" t="s">
        <v>289</v>
      </c>
      <c r="G177" s="104" t="s">
        <v>289</v>
      </c>
      <c r="H177" s="104" t="s">
        <v>289</v>
      </c>
    </row>
    <row r="178" spans="1:8" s="20" customFormat="1" ht="30">
      <c r="A178" s="104" t="s">
        <v>790</v>
      </c>
      <c r="B178" s="101" t="s">
        <v>791</v>
      </c>
      <c r="C178" s="101" t="s">
        <v>84</v>
      </c>
      <c r="D178" s="104" t="s">
        <v>979</v>
      </c>
      <c r="E178" s="104" t="s">
        <v>289</v>
      </c>
      <c r="F178" s="104" t="s">
        <v>289</v>
      </c>
      <c r="G178" s="104" t="s">
        <v>289</v>
      </c>
      <c r="H178" s="104" t="s">
        <v>289</v>
      </c>
    </row>
    <row r="179" spans="1:8" s="20" customFormat="1" ht="30">
      <c r="A179" s="104" t="s">
        <v>792</v>
      </c>
      <c r="B179" s="101" t="s">
        <v>111</v>
      </c>
      <c r="C179" s="101" t="s">
        <v>84</v>
      </c>
      <c r="D179" s="104" t="s">
        <v>979</v>
      </c>
      <c r="E179" s="98" t="s">
        <v>289</v>
      </c>
      <c r="F179" s="104" t="s">
        <v>289</v>
      </c>
      <c r="G179" s="104" t="s">
        <v>289</v>
      </c>
      <c r="H179" s="104" t="s">
        <v>289</v>
      </c>
    </row>
    <row r="180" spans="1:8" s="30" customFormat="1" ht="28.5">
      <c r="A180" s="102" t="s">
        <v>793</v>
      </c>
      <c r="B180" s="103" t="s">
        <v>794</v>
      </c>
      <c r="C180" s="103" t="s">
        <v>84</v>
      </c>
      <c r="D180" s="102" t="s">
        <v>979</v>
      </c>
      <c r="E180" s="96" t="s">
        <v>289</v>
      </c>
      <c r="F180" s="102" t="s">
        <v>289</v>
      </c>
      <c r="G180" s="102" t="s">
        <v>289</v>
      </c>
      <c r="H180" s="102" t="s">
        <v>289</v>
      </c>
    </row>
    <row r="181" spans="1:8" s="20" customFormat="1" ht="30">
      <c r="A181" s="104" t="s">
        <v>795</v>
      </c>
      <c r="B181" s="101" t="s">
        <v>796</v>
      </c>
      <c r="C181" s="101" t="s">
        <v>84</v>
      </c>
      <c r="D181" s="104" t="s">
        <v>979</v>
      </c>
      <c r="E181" s="104" t="s">
        <v>289</v>
      </c>
      <c r="F181" s="104" t="s">
        <v>289</v>
      </c>
      <c r="G181" s="104" t="s">
        <v>289</v>
      </c>
      <c r="H181" s="104" t="s">
        <v>289</v>
      </c>
    </row>
    <row r="182" spans="1:8" s="20" customFormat="1" ht="30">
      <c r="A182" s="104" t="s">
        <v>797</v>
      </c>
      <c r="B182" s="101" t="s">
        <v>798</v>
      </c>
      <c r="C182" s="101" t="s">
        <v>84</v>
      </c>
      <c r="D182" s="104" t="s">
        <v>979</v>
      </c>
      <c r="E182" s="104" t="s">
        <v>289</v>
      </c>
      <c r="F182" s="104" t="s">
        <v>289</v>
      </c>
      <c r="G182" s="104" t="s">
        <v>289</v>
      </c>
      <c r="H182" s="104" t="s">
        <v>289</v>
      </c>
    </row>
    <row r="183" spans="1:8" s="20" customFormat="1" ht="30">
      <c r="A183" s="104" t="s">
        <v>799</v>
      </c>
      <c r="B183" s="101" t="s">
        <v>329</v>
      </c>
      <c r="C183" s="101" t="s">
        <v>84</v>
      </c>
      <c r="D183" s="104" t="s">
        <v>979</v>
      </c>
      <c r="E183" s="104" t="s">
        <v>289</v>
      </c>
      <c r="F183" s="104" t="s">
        <v>289</v>
      </c>
      <c r="G183" s="104" t="s">
        <v>289</v>
      </c>
      <c r="H183" s="104" t="s">
        <v>289</v>
      </c>
    </row>
    <row r="184" spans="1:8" s="20" customFormat="1" ht="30">
      <c r="A184" s="104" t="s">
        <v>800</v>
      </c>
      <c r="B184" s="101" t="s">
        <v>801</v>
      </c>
      <c r="C184" s="101" t="s">
        <v>84</v>
      </c>
      <c r="D184" s="104" t="s">
        <v>979</v>
      </c>
      <c r="E184" s="104" t="s">
        <v>289</v>
      </c>
      <c r="F184" s="104" t="s">
        <v>289</v>
      </c>
      <c r="G184" s="104" t="s">
        <v>289</v>
      </c>
      <c r="H184" s="104" t="s">
        <v>289</v>
      </c>
    </row>
    <row r="185" spans="1:8" s="20" customFormat="1" ht="30">
      <c r="A185" s="104" t="s">
        <v>802</v>
      </c>
      <c r="B185" s="101" t="s">
        <v>803</v>
      </c>
      <c r="C185" s="101" t="s">
        <v>84</v>
      </c>
      <c r="D185" s="104" t="s">
        <v>979</v>
      </c>
      <c r="E185" s="104" t="s">
        <v>289</v>
      </c>
      <c r="F185" s="104" t="s">
        <v>289</v>
      </c>
      <c r="G185" s="104" t="s">
        <v>289</v>
      </c>
      <c r="H185" s="104" t="s">
        <v>289</v>
      </c>
    </row>
    <row r="186" spans="1:8" s="20" customFormat="1" ht="30">
      <c r="A186" s="104" t="s">
        <v>804</v>
      </c>
      <c r="B186" s="101" t="s">
        <v>805</v>
      </c>
      <c r="C186" s="101" t="s">
        <v>84</v>
      </c>
      <c r="D186" s="104" t="s">
        <v>979</v>
      </c>
      <c r="E186" s="104" t="s">
        <v>289</v>
      </c>
      <c r="F186" s="104" t="s">
        <v>289</v>
      </c>
      <c r="G186" s="104" t="s">
        <v>289</v>
      </c>
      <c r="H186" s="104" t="s">
        <v>289</v>
      </c>
    </row>
    <row r="187" spans="1:8" s="20" customFormat="1" ht="30">
      <c r="A187" s="104" t="s">
        <v>806</v>
      </c>
      <c r="B187" s="101" t="s">
        <v>807</v>
      </c>
      <c r="C187" s="101" t="s">
        <v>84</v>
      </c>
      <c r="D187" s="104" t="s">
        <v>979</v>
      </c>
      <c r="E187" s="104" t="s">
        <v>289</v>
      </c>
      <c r="F187" s="104" t="s">
        <v>289</v>
      </c>
      <c r="G187" s="104" t="s">
        <v>289</v>
      </c>
      <c r="H187" s="104" t="s">
        <v>289</v>
      </c>
    </row>
    <row r="188" spans="1:8" s="20" customFormat="1" ht="30">
      <c r="A188" s="104" t="s">
        <v>808</v>
      </c>
      <c r="B188" s="101" t="s">
        <v>809</v>
      </c>
      <c r="C188" s="101" t="s">
        <v>84</v>
      </c>
      <c r="D188" s="104" t="s">
        <v>979</v>
      </c>
      <c r="E188" s="104" t="s">
        <v>289</v>
      </c>
      <c r="F188" s="104" t="s">
        <v>289</v>
      </c>
      <c r="G188" s="104" t="s">
        <v>289</v>
      </c>
      <c r="H188" s="104" t="s">
        <v>289</v>
      </c>
    </row>
    <row r="189" spans="1:8" s="20" customFormat="1" ht="30">
      <c r="A189" s="104" t="s">
        <v>810</v>
      </c>
      <c r="B189" s="101" t="s">
        <v>811</v>
      </c>
      <c r="C189" s="101" t="s">
        <v>84</v>
      </c>
      <c r="D189" s="104" t="s">
        <v>979</v>
      </c>
      <c r="E189" s="104" t="s">
        <v>289</v>
      </c>
      <c r="F189" s="104" t="s">
        <v>289</v>
      </c>
      <c r="G189" s="104" t="s">
        <v>289</v>
      </c>
      <c r="H189" s="104" t="s">
        <v>289</v>
      </c>
    </row>
    <row r="190" spans="1:8" s="20" customFormat="1" ht="30">
      <c r="A190" s="104" t="s">
        <v>812</v>
      </c>
      <c r="B190" s="101" t="s">
        <v>813</v>
      </c>
      <c r="C190" s="101" t="s">
        <v>84</v>
      </c>
      <c r="D190" s="104" t="s">
        <v>979</v>
      </c>
      <c r="E190" s="104" t="s">
        <v>289</v>
      </c>
      <c r="F190" s="104" t="s">
        <v>289</v>
      </c>
      <c r="G190" s="104" t="s">
        <v>289</v>
      </c>
      <c r="H190" s="104" t="s">
        <v>289</v>
      </c>
    </row>
    <row r="191" spans="1:8" s="20" customFormat="1" ht="30">
      <c r="A191" s="104" t="s">
        <v>814</v>
      </c>
      <c r="B191" s="101" t="s">
        <v>815</v>
      </c>
      <c r="C191" s="101" t="s">
        <v>84</v>
      </c>
      <c r="D191" s="104" t="s">
        <v>979</v>
      </c>
      <c r="E191" s="104" t="s">
        <v>289</v>
      </c>
      <c r="F191" s="104" t="s">
        <v>289</v>
      </c>
      <c r="G191" s="104" t="s">
        <v>289</v>
      </c>
      <c r="H191" s="104" t="s">
        <v>289</v>
      </c>
    </row>
    <row r="192" spans="1:8" s="20" customFormat="1" ht="30">
      <c r="A192" s="104" t="s">
        <v>816</v>
      </c>
      <c r="B192" s="101" t="s">
        <v>817</v>
      </c>
      <c r="C192" s="101" t="s">
        <v>84</v>
      </c>
      <c r="D192" s="104" t="s">
        <v>979</v>
      </c>
      <c r="E192" s="104" t="s">
        <v>289</v>
      </c>
      <c r="F192" s="104" t="s">
        <v>289</v>
      </c>
      <c r="G192" s="104" t="s">
        <v>289</v>
      </c>
      <c r="H192" s="104" t="s">
        <v>289</v>
      </c>
    </row>
    <row r="193" spans="1:8" s="20" customFormat="1" ht="30">
      <c r="A193" s="104" t="s">
        <v>818</v>
      </c>
      <c r="B193" s="101" t="s">
        <v>819</v>
      </c>
      <c r="C193" s="101" t="s">
        <v>84</v>
      </c>
      <c r="D193" s="104" t="s">
        <v>979</v>
      </c>
      <c r="E193" s="104" t="s">
        <v>289</v>
      </c>
      <c r="F193" s="104" t="s">
        <v>289</v>
      </c>
      <c r="G193" s="104" t="s">
        <v>289</v>
      </c>
      <c r="H193" s="104" t="s">
        <v>289</v>
      </c>
    </row>
    <row r="194" spans="1:8" s="20" customFormat="1" ht="30">
      <c r="A194" s="104" t="s">
        <v>820</v>
      </c>
      <c r="B194" s="101" t="s">
        <v>821</v>
      </c>
      <c r="C194" s="101" t="s">
        <v>84</v>
      </c>
      <c r="D194" s="104" t="s">
        <v>979</v>
      </c>
      <c r="E194" s="104" t="s">
        <v>289</v>
      </c>
      <c r="F194" s="104" t="s">
        <v>289</v>
      </c>
      <c r="G194" s="104" t="s">
        <v>289</v>
      </c>
      <c r="H194" s="104" t="s">
        <v>289</v>
      </c>
    </row>
    <row r="195" spans="1:8" s="20" customFormat="1" ht="30">
      <c r="A195" s="104" t="s">
        <v>822</v>
      </c>
      <c r="B195" s="101" t="s">
        <v>823</v>
      </c>
      <c r="C195" s="101" t="s">
        <v>84</v>
      </c>
      <c r="D195" s="104" t="s">
        <v>979</v>
      </c>
      <c r="E195" s="104" t="s">
        <v>289</v>
      </c>
      <c r="F195" s="104" t="s">
        <v>289</v>
      </c>
      <c r="G195" s="104" t="s">
        <v>289</v>
      </c>
      <c r="H195" s="104" t="s">
        <v>289</v>
      </c>
    </row>
    <row r="196" spans="1:8" s="20" customFormat="1" ht="45">
      <c r="A196" s="104" t="s">
        <v>824</v>
      </c>
      <c r="B196" s="101" t="s">
        <v>825</v>
      </c>
      <c r="C196" s="101" t="s">
        <v>84</v>
      </c>
      <c r="D196" s="104" t="s">
        <v>979</v>
      </c>
      <c r="E196" s="104" t="s">
        <v>289</v>
      </c>
      <c r="F196" s="104" t="s">
        <v>289</v>
      </c>
      <c r="G196" s="104" t="s">
        <v>289</v>
      </c>
      <c r="H196" s="104" t="s">
        <v>289</v>
      </c>
    </row>
    <row r="197" spans="1:8" s="20" customFormat="1" ht="30">
      <c r="A197" s="104" t="s">
        <v>826</v>
      </c>
      <c r="B197" s="101" t="s">
        <v>827</v>
      </c>
      <c r="C197" s="101" t="s">
        <v>84</v>
      </c>
      <c r="D197" s="104" t="s">
        <v>979</v>
      </c>
      <c r="E197" s="98" t="s">
        <v>289</v>
      </c>
      <c r="F197" s="104" t="s">
        <v>289</v>
      </c>
      <c r="G197" s="104" t="s">
        <v>289</v>
      </c>
      <c r="H197" s="104" t="s">
        <v>289</v>
      </c>
    </row>
    <row r="198" spans="1:8" s="30" customFormat="1" ht="28.5">
      <c r="A198" s="102" t="s">
        <v>828</v>
      </c>
      <c r="B198" s="103" t="s">
        <v>829</v>
      </c>
      <c r="C198" s="103" t="s">
        <v>84</v>
      </c>
      <c r="D198" s="102" t="s">
        <v>979</v>
      </c>
      <c r="E198" s="96" t="s">
        <v>289</v>
      </c>
      <c r="F198" s="102" t="s">
        <v>289</v>
      </c>
      <c r="G198" s="102" t="s">
        <v>289</v>
      </c>
      <c r="H198" s="102" t="s">
        <v>289</v>
      </c>
    </row>
    <row r="199" spans="1:8" s="20" customFormat="1" ht="30">
      <c r="A199" s="104" t="s">
        <v>830</v>
      </c>
      <c r="B199" s="101" t="s">
        <v>831</v>
      </c>
      <c r="C199" s="101" t="s">
        <v>84</v>
      </c>
      <c r="D199" s="104" t="s">
        <v>979</v>
      </c>
      <c r="E199" s="104" t="s">
        <v>289</v>
      </c>
      <c r="F199" s="104" t="s">
        <v>289</v>
      </c>
      <c r="G199" s="104" t="s">
        <v>289</v>
      </c>
      <c r="H199" s="104" t="s">
        <v>289</v>
      </c>
    </row>
    <row r="200" spans="1:8" s="20" customFormat="1" ht="30">
      <c r="A200" s="104" t="s">
        <v>832</v>
      </c>
      <c r="B200" s="101" t="s">
        <v>833</v>
      </c>
      <c r="C200" s="101" t="s">
        <v>84</v>
      </c>
      <c r="D200" s="104" t="s">
        <v>979</v>
      </c>
      <c r="E200" s="104" t="s">
        <v>289</v>
      </c>
      <c r="F200" s="104" t="s">
        <v>289</v>
      </c>
      <c r="G200" s="104" t="s">
        <v>289</v>
      </c>
      <c r="H200" s="104" t="s">
        <v>289</v>
      </c>
    </row>
    <row r="201" spans="1:8" s="20" customFormat="1" ht="30">
      <c r="A201" s="104" t="s">
        <v>834</v>
      </c>
      <c r="B201" s="101" t="s">
        <v>835</v>
      </c>
      <c r="C201" s="101" t="s">
        <v>84</v>
      </c>
      <c r="D201" s="104" t="s">
        <v>979</v>
      </c>
      <c r="E201" s="104" t="s">
        <v>289</v>
      </c>
      <c r="F201" s="104" t="s">
        <v>289</v>
      </c>
      <c r="G201" s="104" t="s">
        <v>289</v>
      </c>
      <c r="H201" s="104" t="s">
        <v>289</v>
      </c>
    </row>
    <row r="202" spans="1:8" s="20" customFormat="1" ht="30">
      <c r="A202" s="104" t="s">
        <v>836</v>
      </c>
      <c r="B202" s="101" t="s">
        <v>547</v>
      </c>
      <c r="C202" s="101" t="s">
        <v>84</v>
      </c>
      <c r="D202" s="104" t="s">
        <v>979</v>
      </c>
      <c r="E202" s="104" t="s">
        <v>289</v>
      </c>
      <c r="F202" s="104" t="s">
        <v>289</v>
      </c>
      <c r="G202" s="104" t="s">
        <v>289</v>
      </c>
      <c r="H202" s="104" t="s">
        <v>289</v>
      </c>
    </row>
    <row r="203" spans="1:8" s="20" customFormat="1" ht="30">
      <c r="A203" s="104" t="s">
        <v>837</v>
      </c>
      <c r="B203" s="101" t="s">
        <v>550</v>
      </c>
      <c r="C203" s="101" t="s">
        <v>84</v>
      </c>
      <c r="D203" s="104" t="s">
        <v>979</v>
      </c>
      <c r="E203" s="104" t="s">
        <v>289</v>
      </c>
      <c r="F203" s="104" t="s">
        <v>289</v>
      </c>
      <c r="G203" s="104" t="s">
        <v>289</v>
      </c>
      <c r="H203" s="104" t="s">
        <v>289</v>
      </c>
    </row>
    <row r="204" spans="1:8" s="20" customFormat="1" ht="30">
      <c r="A204" s="104" t="s">
        <v>838</v>
      </c>
      <c r="B204" s="101" t="s">
        <v>839</v>
      </c>
      <c r="C204" s="101" t="s">
        <v>84</v>
      </c>
      <c r="D204" s="104" t="s">
        <v>979</v>
      </c>
      <c r="E204" s="104" t="s">
        <v>289</v>
      </c>
      <c r="F204" s="104" t="s">
        <v>289</v>
      </c>
      <c r="G204" s="104" t="s">
        <v>289</v>
      </c>
      <c r="H204" s="104" t="s">
        <v>289</v>
      </c>
    </row>
    <row r="205" spans="1:8" s="30" customFormat="1" ht="28.5">
      <c r="A205" s="102" t="s">
        <v>840</v>
      </c>
      <c r="B205" s="103" t="s">
        <v>841</v>
      </c>
      <c r="C205" s="103" t="s">
        <v>84</v>
      </c>
      <c r="D205" s="102" t="s">
        <v>979</v>
      </c>
      <c r="E205" s="102" t="s">
        <v>289</v>
      </c>
      <c r="F205" s="102" t="s">
        <v>289</v>
      </c>
      <c r="G205" s="102" t="s">
        <v>289</v>
      </c>
      <c r="H205" s="102" t="s">
        <v>289</v>
      </c>
    </row>
    <row r="206" spans="1:8" s="20" customFormat="1" ht="30">
      <c r="A206" s="104" t="s">
        <v>842</v>
      </c>
      <c r="B206" s="101" t="s">
        <v>843</v>
      </c>
      <c r="C206" s="101" t="s">
        <v>84</v>
      </c>
      <c r="D206" s="104" t="s">
        <v>979</v>
      </c>
      <c r="E206" s="104" t="s">
        <v>289</v>
      </c>
      <c r="F206" s="104" t="s">
        <v>289</v>
      </c>
      <c r="G206" s="104" t="s">
        <v>289</v>
      </c>
      <c r="H206" s="104" t="s">
        <v>289</v>
      </c>
    </row>
    <row r="207" spans="1:8" s="20" customFormat="1" ht="30">
      <c r="A207" s="104" t="s">
        <v>844</v>
      </c>
      <c r="B207" s="101" t="s">
        <v>845</v>
      </c>
      <c r="C207" s="101" t="s">
        <v>84</v>
      </c>
      <c r="D207" s="104" t="s">
        <v>979</v>
      </c>
      <c r="E207" s="104" t="s">
        <v>289</v>
      </c>
      <c r="F207" s="104" t="s">
        <v>289</v>
      </c>
      <c r="G207" s="104" t="s">
        <v>289</v>
      </c>
      <c r="H207" s="104" t="s">
        <v>289</v>
      </c>
    </row>
    <row r="208" spans="1:8" s="20" customFormat="1" ht="30">
      <c r="A208" s="104" t="s">
        <v>846</v>
      </c>
      <c r="B208" s="101" t="s">
        <v>847</v>
      </c>
      <c r="C208" s="101" t="s">
        <v>84</v>
      </c>
      <c r="D208" s="104" t="s">
        <v>979</v>
      </c>
      <c r="E208" s="104" t="s">
        <v>289</v>
      </c>
      <c r="F208" s="104" t="s">
        <v>289</v>
      </c>
      <c r="G208" s="104" t="s">
        <v>289</v>
      </c>
      <c r="H208" s="104" t="s">
        <v>289</v>
      </c>
    </row>
    <row r="209" spans="1:8" s="20" customFormat="1" ht="30">
      <c r="A209" s="104" t="s">
        <v>848</v>
      </c>
      <c r="B209" s="101" t="s">
        <v>849</v>
      </c>
      <c r="C209" s="101" t="s">
        <v>84</v>
      </c>
      <c r="D209" s="104" t="s">
        <v>979</v>
      </c>
      <c r="E209" s="104" t="s">
        <v>289</v>
      </c>
      <c r="F209" s="104" t="s">
        <v>289</v>
      </c>
      <c r="G209" s="104" t="s">
        <v>289</v>
      </c>
      <c r="H209" s="104" t="s">
        <v>289</v>
      </c>
    </row>
    <row r="210" spans="1:8" s="20" customFormat="1" ht="30">
      <c r="A210" s="104" t="s">
        <v>850</v>
      </c>
      <c r="B210" s="101" t="s">
        <v>851</v>
      </c>
      <c r="C210" s="101" t="s">
        <v>84</v>
      </c>
      <c r="D210" s="104" t="s">
        <v>979</v>
      </c>
      <c r="E210" s="104" t="s">
        <v>289</v>
      </c>
      <c r="F210" s="104" t="s">
        <v>289</v>
      </c>
      <c r="G210" s="104" t="s">
        <v>289</v>
      </c>
      <c r="H210" s="104" t="s">
        <v>289</v>
      </c>
    </row>
    <row r="211" spans="1:8" s="20" customFormat="1" ht="30">
      <c r="A211" s="104" t="s">
        <v>852</v>
      </c>
      <c r="B211" s="101" t="s">
        <v>853</v>
      </c>
      <c r="C211" s="101" t="s">
        <v>84</v>
      </c>
      <c r="D211" s="104" t="s">
        <v>979</v>
      </c>
      <c r="E211" s="104" t="s">
        <v>289</v>
      </c>
      <c r="F211" s="104" t="s">
        <v>289</v>
      </c>
      <c r="G211" s="104" t="s">
        <v>289</v>
      </c>
      <c r="H211" s="104" t="s">
        <v>289</v>
      </c>
    </row>
    <row r="212" spans="1:8" s="20" customFormat="1" ht="30">
      <c r="A212" s="104" t="s">
        <v>854</v>
      </c>
      <c r="B212" s="101" t="s">
        <v>855</v>
      </c>
      <c r="C212" s="101" t="s">
        <v>84</v>
      </c>
      <c r="D212" s="104" t="s">
        <v>979</v>
      </c>
      <c r="E212" s="104" t="s">
        <v>289</v>
      </c>
      <c r="F212" s="104" t="s">
        <v>289</v>
      </c>
      <c r="G212" s="104" t="s">
        <v>289</v>
      </c>
      <c r="H212" s="104" t="s">
        <v>289</v>
      </c>
    </row>
    <row r="213" spans="1:8" s="20" customFormat="1" ht="30">
      <c r="A213" s="104" t="s">
        <v>856</v>
      </c>
      <c r="B213" s="101" t="s">
        <v>857</v>
      </c>
      <c r="C213" s="101" t="s">
        <v>84</v>
      </c>
      <c r="D213" s="104" t="s">
        <v>979</v>
      </c>
      <c r="E213" s="104" t="s">
        <v>289</v>
      </c>
      <c r="F213" s="104" t="s">
        <v>289</v>
      </c>
      <c r="G213" s="104" t="s">
        <v>289</v>
      </c>
      <c r="H213" s="104" t="s">
        <v>289</v>
      </c>
    </row>
    <row r="214" spans="1:8" s="20" customFormat="1" ht="30">
      <c r="A214" s="104" t="s">
        <v>858</v>
      </c>
      <c r="B214" s="101" t="s">
        <v>859</v>
      </c>
      <c r="C214" s="101" t="s">
        <v>84</v>
      </c>
      <c r="D214" s="104" t="s">
        <v>979</v>
      </c>
      <c r="E214" s="104" t="s">
        <v>289</v>
      </c>
      <c r="F214" s="104" t="s">
        <v>289</v>
      </c>
      <c r="G214" s="104" t="s">
        <v>289</v>
      </c>
      <c r="H214" s="104" t="s">
        <v>289</v>
      </c>
    </row>
    <row r="215" spans="1:8" s="20" customFormat="1">
      <c r="A215" s="104" t="s">
        <v>860</v>
      </c>
      <c r="B215" s="101" t="s">
        <v>173</v>
      </c>
      <c r="C215" s="101" t="s">
        <v>289</v>
      </c>
      <c r="D215" s="104" t="s">
        <v>979</v>
      </c>
      <c r="E215" s="104" t="s">
        <v>289</v>
      </c>
      <c r="F215" s="104" t="s">
        <v>289</v>
      </c>
      <c r="G215" s="104" t="s">
        <v>289</v>
      </c>
      <c r="H215" s="104" t="s">
        <v>289</v>
      </c>
    </row>
    <row r="216" spans="1:8" s="20" customFormat="1" ht="30">
      <c r="A216" s="104" t="s">
        <v>861</v>
      </c>
      <c r="B216" s="101" t="s">
        <v>862</v>
      </c>
      <c r="C216" s="101" t="s">
        <v>84</v>
      </c>
      <c r="D216" s="104" t="s">
        <v>979</v>
      </c>
      <c r="E216" s="104" t="s">
        <v>289</v>
      </c>
      <c r="F216" s="104" t="s">
        <v>289</v>
      </c>
      <c r="G216" s="104" t="s">
        <v>289</v>
      </c>
      <c r="H216" s="104" t="s">
        <v>289</v>
      </c>
    </row>
    <row r="217" spans="1:8" s="30" customFormat="1" ht="28.5">
      <c r="A217" s="102" t="s">
        <v>863</v>
      </c>
      <c r="B217" s="103" t="s">
        <v>864</v>
      </c>
      <c r="C217" s="103" t="s">
        <v>84</v>
      </c>
      <c r="D217" s="102" t="s">
        <v>979</v>
      </c>
      <c r="E217" s="96" t="s">
        <v>289</v>
      </c>
      <c r="F217" s="102" t="s">
        <v>289</v>
      </c>
      <c r="G217" s="102" t="s">
        <v>289</v>
      </c>
      <c r="H217" s="102" t="s">
        <v>289</v>
      </c>
    </row>
    <row r="218" spans="1:8" s="20" customFormat="1" ht="30">
      <c r="A218" s="104" t="s">
        <v>865</v>
      </c>
      <c r="B218" s="101" t="s">
        <v>866</v>
      </c>
      <c r="C218" s="101" t="s">
        <v>84</v>
      </c>
      <c r="D218" s="104" t="s">
        <v>979</v>
      </c>
      <c r="E218" s="104" t="s">
        <v>289</v>
      </c>
      <c r="F218" s="104" t="s">
        <v>289</v>
      </c>
      <c r="G218" s="104" t="s">
        <v>289</v>
      </c>
      <c r="H218" s="104" t="s">
        <v>289</v>
      </c>
    </row>
    <row r="219" spans="1:8" s="20" customFormat="1" ht="30">
      <c r="A219" s="104" t="s">
        <v>867</v>
      </c>
      <c r="B219" s="101" t="s">
        <v>868</v>
      </c>
      <c r="C219" s="101" t="s">
        <v>84</v>
      </c>
      <c r="D219" s="104" t="s">
        <v>979</v>
      </c>
      <c r="E219" s="104" t="s">
        <v>289</v>
      </c>
      <c r="F219" s="104" t="s">
        <v>289</v>
      </c>
      <c r="G219" s="104" t="s">
        <v>289</v>
      </c>
      <c r="H219" s="104" t="s">
        <v>289</v>
      </c>
    </row>
    <row r="220" spans="1:8" s="20" customFormat="1" ht="30">
      <c r="A220" s="104" t="s">
        <v>869</v>
      </c>
      <c r="B220" s="101" t="s">
        <v>870</v>
      </c>
      <c r="C220" s="101" t="s">
        <v>84</v>
      </c>
      <c r="D220" s="104" t="s">
        <v>979</v>
      </c>
      <c r="E220" s="104" t="s">
        <v>289</v>
      </c>
      <c r="F220" s="104" t="s">
        <v>289</v>
      </c>
      <c r="G220" s="104" t="s">
        <v>289</v>
      </c>
      <c r="H220" s="104" t="s">
        <v>289</v>
      </c>
    </row>
    <row r="221" spans="1:8" s="20" customFormat="1" ht="30">
      <c r="A221" s="104" t="s">
        <v>871</v>
      </c>
      <c r="B221" s="101" t="s">
        <v>872</v>
      </c>
      <c r="C221" s="101" t="s">
        <v>84</v>
      </c>
      <c r="D221" s="104" t="s">
        <v>979</v>
      </c>
      <c r="E221" s="104" t="s">
        <v>289</v>
      </c>
      <c r="F221" s="104" t="s">
        <v>289</v>
      </c>
      <c r="G221" s="104" t="s">
        <v>289</v>
      </c>
      <c r="H221" s="104" t="s">
        <v>289</v>
      </c>
    </row>
    <row r="222" spans="1:8" s="20" customFormat="1" ht="30">
      <c r="A222" s="104" t="s">
        <v>873</v>
      </c>
      <c r="B222" s="101" t="s">
        <v>264</v>
      </c>
      <c r="C222" s="101" t="s">
        <v>84</v>
      </c>
      <c r="D222" s="104" t="s">
        <v>979</v>
      </c>
      <c r="E222" s="104" t="s">
        <v>289</v>
      </c>
      <c r="F222" s="104" t="s">
        <v>289</v>
      </c>
      <c r="G222" s="104" t="s">
        <v>289</v>
      </c>
      <c r="H222" s="104" t="s">
        <v>289</v>
      </c>
    </row>
    <row r="223" spans="1:8" s="20" customFormat="1" ht="30">
      <c r="A223" s="104" t="s">
        <v>874</v>
      </c>
      <c r="B223" s="101" t="s">
        <v>875</v>
      </c>
      <c r="C223" s="101" t="s">
        <v>84</v>
      </c>
      <c r="D223" s="104" t="s">
        <v>979</v>
      </c>
      <c r="E223" s="104" t="s">
        <v>289</v>
      </c>
      <c r="F223" s="104" t="s">
        <v>289</v>
      </c>
      <c r="G223" s="104" t="s">
        <v>289</v>
      </c>
      <c r="H223" s="104" t="s">
        <v>289</v>
      </c>
    </row>
    <row r="224" spans="1:8" s="20" customFormat="1" ht="30">
      <c r="A224" s="104" t="s">
        <v>876</v>
      </c>
      <c r="B224" s="101" t="s">
        <v>877</v>
      </c>
      <c r="C224" s="101" t="s">
        <v>84</v>
      </c>
      <c r="D224" s="104" t="s">
        <v>979</v>
      </c>
      <c r="E224" s="104" t="s">
        <v>289</v>
      </c>
      <c r="F224" s="104" t="s">
        <v>289</v>
      </c>
      <c r="G224" s="104" t="s">
        <v>289</v>
      </c>
      <c r="H224" s="104" t="s">
        <v>289</v>
      </c>
    </row>
    <row r="225" spans="1:8" s="20" customFormat="1" ht="30">
      <c r="A225" s="104" t="s">
        <v>878</v>
      </c>
      <c r="B225" s="101" t="s">
        <v>879</v>
      </c>
      <c r="C225" s="101" t="s">
        <v>84</v>
      </c>
      <c r="D225" s="104" t="s">
        <v>979</v>
      </c>
      <c r="E225" s="104" t="s">
        <v>289</v>
      </c>
      <c r="F225" s="104" t="s">
        <v>289</v>
      </c>
      <c r="G225" s="104" t="s">
        <v>289</v>
      </c>
      <c r="H225" s="104" t="s">
        <v>289</v>
      </c>
    </row>
    <row r="226" spans="1:8" s="20" customFormat="1" ht="30">
      <c r="A226" s="104" t="s">
        <v>880</v>
      </c>
      <c r="B226" s="101" t="s">
        <v>881</v>
      </c>
      <c r="C226" s="101" t="s">
        <v>84</v>
      </c>
      <c r="D226" s="104" t="s">
        <v>979</v>
      </c>
      <c r="E226" s="104" t="s">
        <v>289</v>
      </c>
      <c r="F226" s="104" t="s">
        <v>289</v>
      </c>
      <c r="G226" s="104" t="s">
        <v>289</v>
      </c>
      <c r="H226" s="104" t="s">
        <v>289</v>
      </c>
    </row>
    <row r="227" spans="1:8" s="20" customFormat="1" ht="30">
      <c r="A227" s="104" t="s">
        <v>882</v>
      </c>
      <c r="B227" s="101" t="s">
        <v>883</v>
      </c>
      <c r="C227" s="101" t="s">
        <v>84</v>
      </c>
      <c r="D227" s="104" t="s">
        <v>979</v>
      </c>
      <c r="E227" s="104" t="s">
        <v>289</v>
      </c>
      <c r="F227" s="104" t="s">
        <v>289</v>
      </c>
      <c r="G227" s="104" t="s">
        <v>289</v>
      </c>
      <c r="H227" s="104" t="s">
        <v>289</v>
      </c>
    </row>
    <row r="228" spans="1:8" s="20" customFormat="1" ht="30">
      <c r="A228" s="104" t="s">
        <v>884</v>
      </c>
      <c r="B228" s="101" t="s">
        <v>885</v>
      </c>
      <c r="C228" s="101" t="s">
        <v>84</v>
      </c>
      <c r="D228" s="104" t="s">
        <v>979</v>
      </c>
      <c r="E228" s="104" t="s">
        <v>289</v>
      </c>
      <c r="F228" s="104" t="s">
        <v>289</v>
      </c>
      <c r="G228" s="104" t="s">
        <v>289</v>
      </c>
      <c r="H228" s="104" t="s">
        <v>289</v>
      </c>
    </row>
    <row r="229" spans="1:8" s="20" customFormat="1" ht="30">
      <c r="A229" s="104" t="s">
        <v>886</v>
      </c>
      <c r="B229" s="101" t="s">
        <v>887</v>
      </c>
      <c r="C229" s="101" t="s">
        <v>84</v>
      </c>
      <c r="D229" s="104" t="s">
        <v>979</v>
      </c>
      <c r="E229" s="104" t="s">
        <v>289</v>
      </c>
      <c r="F229" s="104" t="s">
        <v>289</v>
      </c>
      <c r="G229" s="104" t="s">
        <v>289</v>
      </c>
      <c r="H229" s="104" t="s">
        <v>289</v>
      </c>
    </row>
    <row r="230" spans="1:8" s="30" customFormat="1" ht="28.5">
      <c r="A230" s="102" t="s">
        <v>888</v>
      </c>
      <c r="B230" s="103" t="s">
        <v>889</v>
      </c>
      <c r="C230" s="103" t="s">
        <v>84</v>
      </c>
      <c r="D230" s="102" t="s">
        <v>979</v>
      </c>
      <c r="E230" s="96" t="s">
        <v>289</v>
      </c>
      <c r="F230" s="102" t="s">
        <v>289</v>
      </c>
      <c r="G230" s="102" t="s">
        <v>289</v>
      </c>
      <c r="H230" s="102" t="s">
        <v>289</v>
      </c>
    </row>
    <row r="231" spans="1:8" s="20" customFormat="1" ht="30">
      <c r="A231" s="104" t="s">
        <v>890</v>
      </c>
      <c r="B231" s="101" t="s">
        <v>891</v>
      </c>
      <c r="C231" s="101" t="s">
        <v>84</v>
      </c>
      <c r="D231" s="104" t="s">
        <v>979</v>
      </c>
      <c r="E231" s="104" t="s">
        <v>289</v>
      </c>
      <c r="F231" s="104" t="s">
        <v>289</v>
      </c>
      <c r="G231" s="104" t="s">
        <v>289</v>
      </c>
      <c r="H231" s="104" t="s">
        <v>289</v>
      </c>
    </row>
    <row r="232" spans="1:8" s="20" customFormat="1" ht="30">
      <c r="A232" s="104" t="s">
        <v>892</v>
      </c>
      <c r="B232" s="101" t="s">
        <v>870</v>
      </c>
      <c r="C232" s="101" t="s">
        <v>84</v>
      </c>
      <c r="D232" s="104" t="s">
        <v>979</v>
      </c>
      <c r="E232" s="104" t="s">
        <v>289</v>
      </c>
      <c r="F232" s="104" t="s">
        <v>289</v>
      </c>
      <c r="G232" s="104" t="s">
        <v>289</v>
      </c>
      <c r="H232" s="104" t="s">
        <v>289</v>
      </c>
    </row>
    <row r="233" spans="1:8" s="20" customFormat="1" ht="30">
      <c r="A233" s="104" t="s">
        <v>893</v>
      </c>
      <c r="B233" s="101" t="s">
        <v>872</v>
      </c>
      <c r="C233" s="101" t="s">
        <v>84</v>
      </c>
      <c r="D233" s="104" t="s">
        <v>979</v>
      </c>
      <c r="E233" s="104" t="s">
        <v>289</v>
      </c>
      <c r="F233" s="104" t="s">
        <v>289</v>
      </c>
      <c r="G233" s="104" t="s">
        <v>289</v>
      </c>
      <c r="H233" s="104" t="s">
        <v>289</v>
      </c>
    </row>
    <row r="234" spans="1:8" s="20" customFormat="1" ht="30">
      <c r="A234" s="104" t="s">
        <v>263</v>
      </c>
      <c r="B234" s="22" t="s">
        <v>264</v>
      </c>
      <c r="C234" s="22" t="s">
        <v>84</v>
      </c>
      <c r="D234" s="104" t="s">
        <v>979</v>
      </c>
      <c r="E234" s="104" t="s">
        <v>289</v>
      </c>
      <c r="F234" s="104" t="s">
        <v>289</v>
      </c>
      <c r="G234" s="104" t="s">
        <v>289</v>
      </c>
      <c r="H234" s="104" t="s">
        <v>289</v>
      </c>
    </row>
    <row r="235" spans="1:8" s="20" customFormat="1" ht="30">
      <c r="A235" s="104" t="s">
        <v>265</v>
      </c>
      <c r="B235" s="22" t="s">
        <v>266</v>
      </c>
      <c r="C235" s="22" t="s">
        <v>84</v>
      </c>
      <c r="D235" s="104" t="s">
        <v>979</v>
      </c>
      <c r="E235" s="104" t="s">
        <v>289</v>
      </c>
      <c r="F235" s="104" t="s">
        <v>289</v>
      </c>
      <c r="G235" s="104" t="s">
        <v>289</v>
      </c>
      <c r="H235" s="104" t="s">
        <v>289</v>
      </c>
    </row>
    <row r="236" spans="1:8" s="20" customFormat="1" ht="30">
      <c r="A236" s="104" t="s">
        <v>267</v>
      </c>
      <c r="B236" s="22" t="s">
        <v>268</v>
      </c>
      <c r="C236" s="22" t="s">
        <v>84</v>
      </c>
      <c r="D236" s="104" t="s">
        <v>979</v>
      </c>
      <c r="E236" s="104" t="s">
        <v>289</v>
      </c>
      <c r="F236" s="104" t="s">
        <v>289</v>
      </c>
      <c r="G236" s="104" t="s">
        <v>289</v>
      </c>
      <c r="H236" s="104" t="s">
        <v>289</v>
      </c>
    </row>
    <row r="237" spans="1:8" s="30" customFormat="1" ht="28.5">
      <c r="A237" s="102" t="s">
        <v>269</v>
      </c>
      <c r="B237" s="105" t="s">
        <v>741</v>
      </c>
      <c r="C237" s="105" t="s">
        <v>84</v>
      </c>
      <c r="D237" s="102" t="s">
        <v>979</v>
      </c>
      <c r="E237" s="96" t="s">
        <v>289</v>
      </c>
      <c r="F237" s="102" t="s">
        <v>289</v>
      </c>
      <c r="G237" s="102" t="s">
        <v>289</v>
      </c>
      <c r="H237" s="102" t="s">
        <v>289</v>
      </c>
    </row>
    <row r="238" spans="1:8" s="30" customFormat="1" ht="28.5">
      <c r="A238" s="102" t="s">
        <v>270</v>
      </c>
      <c r="B238" s="105" t="s">
        <v>271</v>
      </c>
      <c r="C238" s="105" t="s">
        <v>84</v>
      </c>
      <c r="D238" s="102" t="s">
        <v>979</v>
      </c>
      <c r="E238" s="96" t="s">
        <v>289</v>
      </c>
      <c r="F238" s="102" t="s">
        <v>289</v>
      </c>
      <c r="G238" s="102" t="s">
        <v>289</v>
      </c>
      <c r="H238" s="102" t="s">
        <v>289</v>
      </c>
    </row>
    <row r="239" spans="1:8" s="20" customFormat="1" ht="30">
      <c r="A239" s="104" t="s">
        <v>272</v>
      </c>
      <c r="B239" s="22" t="s">
        <v>273</v>
      </c>
      <c r="C239" s="22" t="s">
        <v>84</v>
      </c>
      <c r="D239" s="104" t="s">
        <v>979</v>
      </c>
      <c r="E239" s="104" t="s">
        <v>289</v>
      </c>
      <c r="F239" s="104" t="s">
        <v>289</v>
      </c>
      <c r="G239" s="104" t="s">
        <v>289</v>
      </c>
      <c r="H239" s="104" t="s">
        <v>289</v>
      </c>
    </row>
    <row r="240" spans="1:8" s="20" customFormat="1" ht="30">
      <c r="A240" s="104" t="s">
        <v>274</v>
      </c>
      <c r="B240" s="22" t="s">
        <v>275</v>
      </c>
      <c r="C240" s="22" t="s">
        <v>84</v>
      </c>
      <c r="D240" s="104" t="s">
        <v>979</v>
      </c>
      <c r="E240" s="104" t="s">
        <v>289</v>
      </c>
      <c r="F240" s="104" t="s">
        <v>289</v>
      </c>
      <c r="G240" s="104" t="s">
        <v>289</v>
      </c>
      <c r="H240" s="104" t="s">
        <v>289</v>
      </c>
    </row>
    <row r="241" spans="1:8" s="30" customFormat="1" ht="28.5">
      <c r="A241" s="102" t="s">
        <v>276</v>
      </c>
      <c r="B241" s="105" t="s">
        <v>742</v>
      </c>
      <c r="C241" s="105" t="s">
        <v>84</v>
      </c>
      <c r="D241" s="102" t="s">
        <v>979</v>
      </c>
      <c r="E241" s="96" t="s">
        <v>289</v>
      </c>
      <c r="F241" s="102" t="s">
        <v>289</v>
      </c>
      <c r="G241" s="102" t="s">
        <v>289</v>
      </c>
      <c r="H241" s="102" t="s">
        <v>289</v>
      </c>
    </row>
    <row r="242" spans="1:8" s="20" customFormat="1" ht="30">
      <c r="A242" s="104" t="s">
        <v>277</v>
      </c>
      <c r="B242" s="22" t="s">
        <v>278</v>
      </c>
      <c r="C242" s="22" t="s">
        <v>84</v>
      </c>
      <c r="D242" s="104" t="s">
        <v>979</v>
      </c>
      <c r="E242" s="104" t="s">
        <v>289</v>
      </c>
      <c r="F242" s="104" t="s">
        <v>289</v>
      </c>
      <c r="G242" s="104" t="s">
        <v>289</v>
      </c>
      <c r="H242" s="104" t="s">
        <v>289</v>
      </c>
    </row>
    <row r="243" spans="1:8" s="20" customFormat="1" ht="30">
      <c r="A243" s="104" t="s">
        <v>279</v>
      </c>
      <c r="B243" s="22" t="s">
        <v>280</v>
      </c>
      <c r="C243" s="22" t="s">
        <v>84</v>
      </c>
      <c r="D243" s="104" t="s">
        <v>979</v>
      </c>
      <c r="E243" s="104" t="s">
        <v>289</v>
      </c>
      <c r="F243" s="104" t="s">
        <v>289</v>
      </c>
      <c r="G243" s="104" t="s">
        <v>289</v>
      </c>
      <c r="H243" s="104" t="s">
        <v>289</v>
      </c>
    </row>
    <row r="244" spans="1:8" s="30" customFormat="1" ht="28.5">
      <c r="A244" s="102" t="s">
        <v>281</v>
      </c>
      <c r="B244" s="105" t="s">
        <v>282</v>
      </c>
      <c r="C244" s="105" t="s">
        <v>84</v>
      </c>
      <c r="D244" s="102" t="s">
        <v>979</v>
      </c>
      <c r="E244" s="96" t="s">
        <v>289</v>
      </c>
      <c r="F244" s="102" t="s">
        <v>289</v>
      </c>
      <c r="G244" s="102" t="s">
        <v>289</v>
      </c>
      <c r="H244" s="102" t="s">
        <v>289</v>
      </c>
    </row>
    <row r="245" spans="1:8" s="30" customFormat="1" ht="28.5">
      <c r="A245" s="102" t="s">
        <v>283</v>
      </c>
      <c r="B245" s="105" t="s">
        <v>284</v>
      </c>
      <c r="C245" s="105" t="s">
        <v>84</v>
      </c>
      <c r="D245" s="102" t="s">
        <v>979</v>
      </c>
      <c r="E245" s="96" t="s">
        <v>289</v>
      </c>
      <c r="F245" s="102" t="s">
        <v>289</v>
      </c>
      <c r="G245" s="102" t="s">
        <v>289</v>
      </c>
      <c r="H245" s="102" t="s">
        <v>289</v>
      </c>
    </row>
    <row r="246" spans="1:8" s="30" customFormat="1" ht="28.5">
      <c r="A246" s="102" t="s">
        <v>285</v>
      </c>
      <c r="B246" s="105" t="s">
        <v>286</v>
      </c>
      <c r="C246" s="105" t="s">
        <v>84</v>
      </c>
      <c r="D246" s="102" t="s">
        <v>979</v>
      </c>
      <c r="E246" s="99">
        <v>2.3466603099999999</v>
      </c>
      <c r="F246" s="102" t="s">
        <v>289</v>
      </c>
      <c r="G246" s="102" t="s">
        <v>289</v>
      </c>
      <c r="H246" s="102" t="s">
        <v>289</v>
      </c>
    </row>
    <row r="247" spans="1:8" s="30" customFormat="1" ht="28.5">
      <c r="A247" s="102" t="s">
        <v>743</v>
      </c>
      <c r="B247" s="105" t="s">
        <v>287</v>
      </c>
      <c r="C247" s="105" t="s">
        <v>84</v>
      </c>
      <c r="D247" s="102" t="s">
        <v>979</v>
      </c>
      <c r="E247" s="99">
        <v>0.66048788000000003</v>
      </c>
      <c r="F247" s="102" t="s">
        <v>289</v>
      </c>
      <c r="G247" s="102" t="s">
        <v>289</v>
      </c>
      <c r="H247" s="102" t="s">
        <v>289</v>
      </c>
    </row>
    <row r="248" spans="1:8" s="30" customFormat="1" ht="14.25">
      <c r="A248" s="102" t="s">
        <v>288</v>
      </c>
      <c r="B248" s="105" t="s">
        <v>173</v>
      </c>
      <c r="C248" s="105" t="s">
        <v>289</v>
      </c>
      <c r="D248" s="102"/>
      <c r="E248" s="102" t="s">
        <v>15</v>
      </c>
      <c r="F248" s="102" t="s">
        <v>289</v>
      </c>
      <c r="G248" s="102" t="s">
        <v>289</v>
      </c>
      <c r="H248" s="102" t="s">
        <v>289</v>
      </c>
    </row>
    <row r="249" spans="1:8" s="20" customFormat="1" ht="30">
      <c r="A249" s="104" t="s">
        <v>290</v>
      </c>
      <c r="B249" s="22" t="s">
        <v>291</v>
      </c>
      <c r="C249" s="22" t="s">
        <v>84</v>
      </c>
      <c r="D249" s="104" t="s">
        <v>979</v>
      </c>
      <c r="E249" s="104" t="s">
        <v>289</v>
      </c>
      <c r="F249" s="104" t="s">
        <v>289</v>
      </c>
      <c r="G249" s="104" t="s">
        <v>289</v>
      </c>
      <c r="H249" s="104" t="s">
        <v>289</v>
      </c>
    </row>
    <row r="250" spans="1:8" s="20" customFormat="1" ht="30">
      <c r="A250" s="104" t="s">
        <v>292</v>
      </c>
      <c r="B250" s="22" t="s">
        <v>293</v>
      </c>
      <c r="C250" s="22" t="s">
        <v>84</v>
      </c>
      <c r="D250" s="104" t="s">
        <v>979</v>
      </c>
      <c r="E250" s="104" t="s">
        <v>289</v>
      </c>
      <c r="F250" s="104" t="s">
        <v>289</v>
      </c>
      <c r="G250" s="104" t="s">
        <v>289</v>
      </c>
      <c r="H250" s="104" t="s">
        <v>289</v>
      </c>
    </row>
    <row r="251" spans="1:8" s="20" customFormat="1" ht="30">
      <c r="A251" s="104" t="s">
        <v>744</v>
      </c>
      <c r="B251" s="22" t="s">
        <v>294</v>
      </c>
      <c r="C251" s="22" t="s">
        <v>84</v>
      </c>
      <c r="D251" s="104" t="s">
        <v>979</v>
      </c>
      <c r="E251" s="104" t="s">
        <v>289</v>
      </c>
      <c r="F251" s="104" t="s">
        <v>289</v>
      </c>
      <c r="G251" s="104" t="s">
        <v>289</v>
      </c>
      <c r="H251" s="104" t="s">
        <v>289</v>
      </c>
    </row>
    <row r="252" spans="1:8" s="20" customFormat="1" ht="30">
      <c r="A252" s="104" t="s">
        <v>295</v>
      </c>
      <c r="B252" s="22" t="s">
        <v>87</v>
      </c>
      <c r="C252" s="22" t="s">
        <v>84</v>
      </c>
      <c r="D252" s="104" t="s">
        <v>979</v>
      </c>
      <c r="E252" s="104" t="s">
        <v>289</v>
      </c>
      <c r="F252" s="104" t="s">
        <v>289</v>
      </c>
      <c r="G252" s="104" t="s">
        <v>289</v>
      </c>
      <c r="H252" s="104" t="s">
        <v>289</v>
      </c>
    </row>
    <row r="253" spans="1:8" s="20" customFormat="1" ht="30">
      <c r="A253" s="104" t="s">
        <v>745</v>
      </c>
      <c r="B253" s="22" t="s">
        <v>294</v>
      </c>
      <c r="C253" s="22" t="s">
        <v>84</v>
      </c>
      <c r="D253" s="104" t="s">
        <v>979</v>
      </c>
      <c r="E253" s="104" t="s">
        <v>289</v>
      </c>
      <c r="F253" s="104" t="s">
        <v>289</v>
      </c>
      <c r="G253" s="104" t="s">
        <v>289</v>
      </c>
      <c r="H253" s="104" t="s">
        <v>289</v>
      </c>
    </row>
    <row r="254" spans="1:8" s="20" customFormat="1" ht="30">
      <c r="A254" s="104" t="s">
        <v>296</v>
      </c>
      <c r="B254" s="22" t="s">
        <v>89</v>
      </c>
      <c r="C254" s="22" t="s">
        <v>84</v>
      </c>
      <c r="D254" s="104" t="s">
        <v>979</v>
      </c>
      <c r="E254" s="104" t="s">
        <v>289</v>
      </c>
      <c r="F254" s="104" t="s">
        <v>289</v>
      </c>
      <c r="G254" s="104" t="s">
        <v>289</v>
      </c>
      <c r="H254" s="104" t="s">
        <v>289</v>
      </c>
    </row>
    <row r="255" spans="1:8" s="20" customFormat="1" ht="30">
      <c r="A255" s="104" t="s">
        <v>297</v>
      </c>
      <c r="B255" s="22" t="s">
        <v>294</v>
      </c>
      <c r="C255" s="22" t="s">
        <v>84</v>
      </c>
      <c r="D255" s="104" t="s">
        <v>979</v>
      </c>
      <c r="E255" s="104" t="s">
        <v>289</v>
      </c>
      <c r="F255" s="104" t="s">
        <v>289</v>
      </c>
      <c r="G255" s="104" t="s">
        <v>289</v>
      </c>
      <c r="H255" s="104" t="s">
        <v>289</v>
      </c>
    </row>
    <row r="256" spans="1:8" s="20" customFormat="1" ht="30">
      <c r="A256" s="104" t="s">
        <v>298</v>
      </c>
      <c r="B256" s="22" t="s">
        <v>91</v>
      </c>
      <c r="C256" s="22" t="s">
        <v>84</v>
      </c>
      <c r="D256" s="104" t="s">
        <v>979</v>
      </c>
      <c r="E256" s="104" t="s">
        <v>289</v>
      </c>
      <c r="F256" s="104" t="s">
        <v>289</v>
      </c>
      <c r="G256" s="104" t="s">
        <v>289</v>
      </c>
      <c r="H256" s="104" t="s">
        <v>289</v>
      </c>
    </row>
    <row r="257" spans="1:8" s="20" customFormat="1" ht="30">
      <c r="A257" s="104" t="s">
        <v>299</v>
      </c>
      <c r="B257" s="22" t="s">
        <v>294</v>
      </c>
      <c r="C257" s="22" t="s">
        <v>84</v>
      </c>
      <c r="D257" s="104" t="s">
        <v>979</v>
      </c>
      <c r="E257" s="104" t="s">
        <v>289</v>
      </c>
      <c r="F257" s="104" t="s">
        <v>289</v>
      </c>
      <c r="G257" s="104" t="s">
        <v>289</v>
      </c>
      <c r="H257" s="104" t="s">
        <v>289</v>
      </c>
    </row>
    <row r="258" spans="1:8" s="20" customFormat="1" ht="30">
      <c r="A258" s="104" t="s">
        <v>300</v>
      </c>
      <c r="B258" s="22" t="s">
        <v>301</v>
      </c>
      <c r="C258" s="22" t="s">
        <v>84</v>
      </c>
      <c r="D258" s="104" t="s">
        <v>979</v>
      </c>
      <c r="E258" s="104" t="s">
        <v>289</v>
      </c>
      <c r="F258" s="104" t="s">
        <v>289</v>
      </c>
      <c r="G258" s="104" t="s">
        <v>289</v>
      </c>
      <c r="H258" s="104" t="s">
        <v>289</v>
      </c>
    </row>
    <row r="259" spans="1:8" s="20" customFormat="1" ht="30">
      <c r="A259" s="104" t="s">
        <v>302</v>
      </c>
      <c r="B259" s="22" t="s">
        <v>294</v>
      </c>
      <c r="C259" s="22" t="s">
        <v>84</v>
      </c>
      <c r="D259" s="104" t="s">
        <v>979</v>
      </c>
      <c r="E259" s="104" t="s">
        <v>289</v>
      </c>
      <c r="F259" s="104" t="s">
        <v>289</v>
      </c>
      <c r="G259" s="104" t="s">
        <v>289</v>
      </c>
      <c r="H259" s="104" t="s">
        <v>289</v>
      </c>
    </row>
    <row r="260" spans="1:8" s="20" customFormat="1" ht="30">
      <c r="A260" s="104" t="s">
        <v>303</v>
      </c>
      <c r="B260" s="22" t="s">
        <v>304</v>
      </c>
      <c r="C260" s="22" t="s">
        <v>84</v>
      </c>
      <c r="D260" s="104" t="s">
        <v>979</v>
      </c>
      <c r="E260" s="104" t="s">
        <v>289</v>
      </c>
      <c r="F260" s="104" t="s">
        <v>289</v>
      </c>
      <c r="G260" s="104" t="s">
        <v>289</v>
      </c>
      <c r="H260" s="104" t="s">
        <v>289</v>
      </c>
    </row>
    <row r="261" spans="1:8" s="20" customFormat="1" ht="30">
      <c r="A261" s="104" t="s">
        <v>746</v>
      </c>
      <c r="B261" s="22" t="s">
        <v>294</v>
      </c>
      <c r="C261" s="22" t="s">
        <v>84</v>
      </c>
      <c r="D261" s="104" t="s">
        <v>979</v>
      </c>
      <c r="E261" s="104" t="s">
        <v>289</v>
      </c>
      <c r="F261" s="104" t="s">
        <v>289</v>
      </c>
      <c r="G261" s="104" t="s">
        <v>289</v>
      </c>
      <c r="H261" s="104" t="s">
        <v>289</v>
      </c>
    </row>
    <row r="262" spans="1:8" s="20" customFormat="1" ht="30">
      <c r="A262" s="104" t="s">
        <v>305</v>
      </c>
      <c r="B262" s="22" t="s">
        <v>306</v>
      </c>
      <c r="C262" s="22" t="s">
        <v>84</v>
      </c>
      <c r="D262" s="104" t="s">
        <v>979</v>
      </c>
      <c r="E262" s="104" t="s">
        <v>289</v>
      </c>
      <c r="F262" s="104" t="s">
        <v>289</v>
      </c>
      <c r="G262" s="104" t="s">
        <v>289</v>
      </c>
      <c r="H262" s="104" t="s">
        <v>289</v>
      </c>
    </row>
    <row r="263" spans="1:8" s="20" customFormat="1" ht="30">
      <c r="A263" s="104" t="s">
        <v>307</v>
      </c>
      <c r="B263" s="22" t="s">
        <v>294</v>
      </c>
      <c r="C263" s="22" t="s">
        <v>84</v>
      </c>
      <c r="D263" s="104" t="s">
        <v>979</v>
      </c>
      <c r="E263" s="104" t="s">
        <v>289</v>
      </c>
      <c r="F263" s="104" t="s">
        <v>289</v>
      </c>
      <c r="G263" s="104" t="s">
        <v>289</v>
      </c>
      <c r="H263" s="104" t="s">
        <v>289</v>
      </c>
    </row>
    <row r="264" spans="1:8" s="20" customFormat="1" ht="30">
      <c r="A264" s="104" t="s">
        <v>308</v>
      </c>
      <c r="B264" s="22" t="s">
        <v>309</v>
      </c>
      <c r="C264" s="22" t="s">
        <v>84</v>
      </c>
      <c r="D264" s="104" t="s">
        <v>979</v>
      </c>
      <c r="E264" s="104" t="s">
        <v>289</v>
      </c>
      <c r="F264" s="104" t="s">
        <v>289</v>
      </c>
      <c r="G264" s="104" t="s">
        <v>289</v>
      </c>
      <c r="H264" s="104" t="s">
        <v>289</v>
      </c>
    </row>
    <row r="265" spans="1:8" s="20" customFormat="1" ht="30">
      <c r="A265" s="104" t="s">
        <v>310</v>
      </c>
      <c r="B265" s="22" t="s">
        <v>294</v>
      </c>
      <c r="C265" s="22" t="s">
        <v>84</v>
      </c>
      <c r="D265" s="104" t="s">
        <v>979</v>
      </c>
      <c r="E265" s="104" t="s">
        <v>289</v>
      </c>
      <c r="F265" s="104" t="s">
        <v>289</v>
      </c>
      <c r="G265" s="104" t="s">
        <v>289</v>
      </c>
      <c r="H265" s="104" t="s">
        <v>289</v>
      </c>
    </row>
    <row r="266" spans="1:8" s="20" customFormat="1" ht="30">
      <c r="A266" s="104" t="s">
        <v>311</v>
      </c>
      <c r="B266" s="22" t="s">
        <v>312</v>
      </c>
      <c r="C266" s="22" t="s">
        <v>84</v>
      </c>
      <c r="D266" s="104" t="s">
        <v>979</v>
      </c>
      <c r="E266" s="104" t="s">
        <v>289</v>
      </c>
      <c r="F266" s="104" t="s">
        <v>289</v>
      </c>
      <c r="G266" s="104" t="s">
        <v>289</v>
      </c>
      <c r="H266" s="104" t="s">
        <v>289</v>
      </c>
    </row>
    <row r="267" spans="1:8" s="20" customFormat="1" ht="30">
      <c r="A267" s="104" t="s">
        <v>747</v>
      </c>
      <c r="B267" s="22" t="s">
        <v>294</v>
      </c>
      <c r="C267" s="22" t="s">
        <v>84</v>
      </c>
      <c r="D267" s="104" t="s">
        <v>979</v>
      </c>
      <c r="E267" s="104" t="s">
        <v>289</v>
      </c>
      <c r="F267" s="104" t="s">
        <v>289</v>
      </c>
      <c r="G267" s="104" t="s">
        <v>289</v>
      </c>
      <c r="H267" s="104" t="s">
        <v>289</v>
      </c>
    </row>
    <row r="268" spans="1:8" s="20" customFormat="1" ht="30">
      <c r="A268" s="104" t="s">
        <v>311</v>
      </c>
      <c r="B268" s="22" t="s">
        <v>313</v>
      </c>
      <c r="C268" s="22" t="s">
        <v>84</v>
      </c>
      <c r="D268" s="104" t="s">
        <v>979</v>
      </c>
      <c r="E268" s="104" t="s">
        <v>289</v>
      </c>
      <c r="F268" s="104" t="s">
        <v>289</v>
      </c>
      <c r="G268" s="104" t="s">
        <v>289</v>
      </c>
      <c r="H268" s="104" t="s">
        <v>289</v>
      </c>
    </row>
    <row r="269" spans="1:8" s="20" customFormat="1" ht="30">
      <c r="A269" s="104" t="s">
        <v>748</v>
      </c>
      <c r="B269" s="22" t="s">
        <v>294</v>
      </c>
      <c r="C269" s="22" t="s">
        <v>84</v>
      </c>
      <c r="D269" s="104" t="s">
        <v>979</v>
      </c>
      <c r="E269" s="104" t="s">
        <v>289</v>
      </c>
      <c r="F269" s="104" t="s">
        <v>289</v>
      </c>
      <c r="G269" s="104" t="s">
        <v>289</v>
      </c>
      <c r="H269" s="104" t="s">
        <v>289</v>
      </c>
    </row>
    <row r="270" spans="1:8" s="20" customFormat="1" ht="30">
      <c r="A270" s="104" t="s">
        <v>314</v>
      </c>
      <c r="B270" s="22" t="s">
        <v>315</v>
      </c>
      <c r="C270" s="22" t="s">
        <v>84</v>
      </c>
      <c r="D270" s="104" t="s">
        <v>979</v>
      </c>
      <c r="E270" s="104" t="s">
        <v>289</v>
      </c>
      <c r="F270" s="104" t="s">
        <v>289</v>
      </c>
      <c r="G270" s="104" t="s">
        <v>289</v>
      </c>
      <c r="H270" s="104" t="s">
        <v>289</v>
      </c>
    </row>
    <row r="271" spans="1:8" s="20" customFormat="1" ht="30">
      <c r="A271" s="104" t="s">
        <v>749</v>
      </c>
      <c r="B271" s="22" t="s">
        <v>294</v>
      </c>
      <c r="C271" s="22" t="s">
        <v>84</v>
      </c>
      <c r="D271" s="104" t="s">
        <v>979</v>
      </c>
      <c r="E271" s="104" t="s">
        <v>289</v>
      </c>
      <c r="F271" s="104" t="s">
        <v>289</v>
      </c>
      <c r="G271" s="104" t="s">
        <v>289</v>
      </c>
      <c r="H271" s="104" t="s">
        <v>289</v>
      </c>
    </row>
    <row r="272" spans="1:8" s="20" customFormat="1" ht="30">
      <c r="A272" s="104" t="s">
        <v>316</v>
      </c>
      <c r="B272" s="22" t="s">
        <v>107</v>
      </c>
      <c r="C272" s="22" t="s">
        <v>84</v>
      </c>
      <c r="D272" s="104" t="s">
        <v>979</v>
      </c>
      <c r="E272" s="104" t="s">
        <v>289</v>
      </c>
      <c r="F272" s="104" t="s">
        <v>289</v>
      </c>
      <c r="G272" s="104" t="s">
        <v>289</v>
      </c>
      <c r="H272" s="104" t="s">
        <v>289</v>
      </c>
    </row>
    <row r="273" spans="1:8" s="20" customFormat="1" ht="30">
      <c r="A273" s="104" t="s">
        <v>750</v>
      </c>
      <c r="B273" s="22" t="s">
        <v>294</v>
      </c>
      <c r="C273" s="22" t="s">
        <v>84</v>
      </c>
      <c r="D273" s="104" t="s">
        <v>979</v>
      </c>
      <c r="E273" s="104" t="s">
        <v>289</v>
      </c>
      <c r="F273" s="104" t="s">
        <v>289</v>
      </c>
      <c r="G273" s="104" t="s">
        <v>289</v>
      </c>
      <c r="H273" s="104" t="s">
        <v>289</v>
      </c>
    </row>
    <row r="274" spans="1:8" s="20" customFormat="1" ht="30">
      <c r="A274" s="104" t="s">
        <v>317</v>
      </c>
      <c r="B274" s="22" t="s">
        <v>109</v>
      </c>
      <c r="C274" s="22" t="s">
        <v>84</v>
      </c>
      <c r="D274" s="104" t="s">
        <v>979</v>
      </c>
      <c r="E274" s="104" t="s">
        <v>289</v>
      </c>
      <c r="F274" s="104" t="s">
        <v>289</v>
      </c>
      <c r="G274" s="104" t="s">
        <v>289</v>
      </c>
      <c r="H274" s="104" t="s">
        <v>289</v>
      </c>
    </row>
    <row r="275" spans="1:8" s="20" customFormat="1" ht="30">
      <c r="A275" s="104" t="s">
        <v>318</v>
      </c>
      <c r="B275" s="22" t="s">
        <v>294</v>
      </c>
      <c r="C275" s="22" t="s">
        <v>84</v>
      </c>
      <c r="D275" s="104" t="s">
        <v>979</v>
      </c>
      <c r="E275" s="104" t="s">
        <v>289</v>
      </c>
      <c r="F275" s="104" t="s">
        <v>289</v>
      </c>
      <c r="G275" s="104" t="s">
        <v>289</v>
      </c>
      <c r="H275" s="104" t="s">
        <v>289</v>
      </c>
    </row>
    <row r="276" spans="1:8" s="20" customFormat="1" ht="30">
      <c r="A276" s="104" t="s">
        <v>319</v>
      </c>
      <c r="B276" s="22" t="s">
        <v>320</v>
      </c>
      <c r="C276" s="22" t="s">
        <v>84</v>
      </c>
      <c r="D276" s="104" t="s">
        <v>979</v>
      </c>
      <c r="E276" s="104" t="s">
        <v>289</v>
      </c>
      <c r="F276" s="104" t="s">
        <v>289</v>
      </c>
      <c r="G276" s="104" t="s">
        <v>289</v>
      </c>
      <c r="H276" s="104" t="s">
        <v>289</v>
      </c>
    </row>
    <row r="277" spans="1:8" s="20" customFormat="1" ht="30">
      <c r="A277" s="104" t="s">
        <v>751</v>
      </c>
      <c r="B277" s="22" t="s">
        <v>294</v>
      </c>
      <c r="C277" s="22" t="s">
        <v>84</v>
      </c>
      <c r="D277" s="104" t="s">
        <v>979</v>
      </c>
      <c r="E277" s="104" t="s">
        <v>289</v>
      </c>
      <c r="F277" s="104" t="s">
        <v>289</v>
      </c>
      <c r="G277" s="104" t="s">
        <v>289</v>
      </c>
      <c r="H277" s="104" t="s">
        <v>289</v>
      </c>
    </row>
    <row r="278" spans="1:8" s="20" customFormat="1" ht="30">
      <c r="A278" s="104" t="s">
        <v>322</v>
      </c>
      <c r="B278" s="22" t="s">
        <v>323</v>
      </c>
      <c r="C278" s="22" t="s">
        <v>84</v>
      </c>
      <c r="D278" s="104" t="s">
        <v>979</v>
      </c>
      <c r="E278" s="104" t="s">
        <v>289</v>
      </c>
      <c r="F278" s="104" t="s">
        <v>289</v>
      </c>
      <c r="G278" s="104" t="s">
        <v>289</v>
      </c>
      <c r="H278" s="104" t="s">
        <v>289</v>
      </c>
    </row>
    <row r="279" spans="1:8" s="20" customFormat="1" ht="30">
      <c r="A279" s="104" t="s">
        <v>324</v>
      </c>
      <c r="B279" s="22" t="s">
        <v>325</v>
      </c>
      <c r="C279" s="22" t="s">
        <v>84</v>
      </c>
      <c r="D279" s="104" t="s">
        <v>979</v>
      </c>
      <c r="E279" s="104" t="s">
        <v>289</v>
      </c>
      <c r="F279" s="104" t="s">
        <v>289</v>
      </c>
      <c r="G279" s="104" t="s">
        <v>289</v>
      </c>
      <c r="H279" s="104" t="s">
        <v>289</v>
      </c>
    </row>
    <row r="280" spans="1:8" s="20" customFormat="1" ht="30">
      <c r="A280" s="104" t="s">
        <v>752</v>
      </c>
      <c r="B280" s="22" t="s">
        <v>294</v>
      </c>
      <c r="C280" s="22" t="s">
        <v>84</v>
      </c>
      <c r="D280" s="104" t="s">
        <v>979</v>
      </c>
      <c r="E280" s="104" t="s">
        <v>289</v>
      </c>
      <c r="F280" s="104" t="s">
        <v>289</v>
      </c>
      <c r="G280" s="104" t="s">
        <v>289</v>
      </c>
      <c r="H280" s="104" t="s">
        <v>289</v>
      </c>
    </row>
    <row r="281" spans="1:8" s="20" customFormat="1" ht="30">
      <c r="A281" s="104" t="s">
        <v>326</v>
      </c>
      <c r="B281" s="22" t="s">
        <v>327</v>
      </c>
      <c r="C281" s="22" t="s">
        <v>84</v>
      </c>
      <c r="D281" s="104" t="s">
        <v>979</v>
      </c>
      <c r="E281" s="104" t="s">
        <v>289</v>
      </c>
      <c r="F281" s="104" t="s">
        <v>289</v>
      </c>
      <c r="G281" s="104" t="s">
        <v>289</v>
      </c>
      <c r="H281" s="104" t="s">
        <v>289</v>
      </c>
    </row>
    <row r="282" spans="1:8" s="20" customFormat="1" ht="30">
      <c r="A282" s="104" t="s">
        <v>328</v>
      </c>
      <c r="B282" s="22" t="s">
        <v>329</v>
      </c>
      <c r="C282" s="22" t="s">
        <v>84</v>
      </c>
      <c r="D282" s="104" t="s">
        <v>979</v>
      </c>
      <c r="E282" s="104" t="s">
        <v>289</v>
      </c>
      <c r="F282" s="104" t="s">
        <v>289</v>
      </c>
      <c r="G282" s="104" t="s">
        <v>289</v>
      </c>
      <c r="H282" s="104" t="s">
        <v>289</v>
      </c>
    </row>
    <row r="283" spans="1:8" s="20" customFormat="1" ht="30">
      <c r="A283" s="104" t="s">
        <v>753</v>
      </c>
      <c r="B283" s="22" t="s">
        <v>294</v>
      </c>
      <c r="C283" s="22" t="s">
        <v>84</v>
      </c>
      <c r="D283" s="104" t="s">
        <v>979</v>
      </c>
      <c r="E283" s="104" t="s">
        <v>289</v>
      </c>
      <c r="F283" s="104" t="s">
        <v>289</v>
      </c>
      <c r="G283" s="104" t="s">
        <v>289</v>
      </c>
      <c r="H283" s="104" t="s">
        <v>289</v>
      </c>
    </row>
    <row r="284" spans="1:8" s="20" customFormat="1" ht="30">
      <c r="A284" s="104" t="s">
        <v>330</v>
      </c>
      <c r="B284" s="22" t="s">
        <v>331</v>
      </c>
      <c r="C284" s="22" t="s">
        <v>84</v>
      </c>
      <c r="D284" s="104" t="s">
        <v>979</v>
      </c>
      <c r="E284" s="104" t="s">
        <v>289</v>
      </c>
      <c r="F284" s="104" t="s">
        <v>289</v>
      </c>
      <c r="G284" s="104" t="s">
        <v>289</v>
      </c>
      <c r="H284" s="104" t="s">
        <v>289</v>
      </c>
    </row>
    <row r="285" spans="1:8" s="20" customFormat="1" ht="30">
      <c r="A285" s="104" t="s">
        <v>754</v>
      </c>
      <c r="B285" s="22" t="s">
        <v>294</v>
      </c>
      <c r="C285" s="22" t="s">
        <v>84</v>
      </c>
      <c r="D285" s="104" t="s">
        <v>979</v>
      </c>
      <c r="E285" s="104" t="s">
        <v>289</v>
      </c>
      <c r="F285" s="104" t="s">
        <v>289</v>
      </c>
      <c r="G285" s="104" t="s">
        <v>289</v>
      </c>
      <c r="H285" s="104" t="s">
        <v>289</v>
      </c>
    </row>
    <row r="286" spans="1:8" s="20" customFormat="1" ht="30">
      <c r="A286" s="104" t="s">
        <v>332</v>
      </c>
      <c r="B286" s="22" t="s">
        <v>333</v>
      </c>
      <c r="C286" s="22" t="s">
        <v>84</v>
      </c>
      <c r="D286" s="104" t="s">
        <v>979</v>
      </c>
      <c r="E286" s="104" t="s">
        <v>289</v>
      </c>
      <c r="F286" s="104" t="s">
        <v>289</v>
      </c>
      <c r="G286" s="104" t="s">
        <v>289</v>
      </c>
      <c r="H286" s="104" t="s">
        <v>289</v>
      </c>
    </row>
    <row r="287" spans="1:8" s="20" customFormat="1" ht="30">
      <c r="A287" s="104" t="s">
        <v>755</v>
      </c>
      <c r="B287" s="22" t="s">
        <v>294</v>
      </c>
      <c r="C287" s="22" t="s">
        <v>84</v>
      </c>
      <c r="D287" s="104" t="s">
        <v>979</v>
      </c>
      <c r="E287" s="104" t="s">
        <v>289</v>
      </c>
      <c r="F287" s="104" t="s">
        <v>289</v>
      </c>
      <c r="G287" s="104" t="s">
        <v>289</v>
      </c>
      <c r="H287" s="104" t="s">
        <v>289</v>
      </c>
    </row>
    <row r="288" spans="1:8" s="20" customFormat="1" ht="30">
      <c r="A288" s="104" t="s">
        <v>334</v>
      </c>
      <c r="B288" s="22" t="s">
        <v>335</v>
      </c>
      <c r="C288" s="22" t="s">
        <v>84</v>
      </c>
      <c r="D288" s="104" t="s">
        <v>979</v>
      </c>
      <c r="E288" s="104" t="s">
        <v>289</v>
      </c>
      <c r="F288" s="104" t="s">
        <v>289</v>
      </c>
      <c r="G288" s="104" t="s">
        <v>289</v>
      </c>
      <c r="H288" s="104" t="s">
        <v>289</v>
      </c>
    </row>
    <row r="289" spans="1:8" s="20" customFormat="1" ht="30">
      <c r="A289" s="104" t="s">
        <v>336</v>
      </c>
      <c r="B289" s="22" t="s">
        <v>294</v>
      </c>
      <c r="C289" s="22" t="s">
        <v>84</v>
      </c>
      <c r="D289" s="104" t="s">
        <v>979</v>
      </c>
      <c r="E289" s="104" t="s">
        <v>289</v>
      </c>
      <c r="F289" s="104" t="s">
        <v>289</v>
      </c>
      <c r="G289" s="104" t="s">
        <v>289</v>
      </c>
      <c r="H289" s="104" t="s">
        <v>289</v>
      </c>
    </row>
    <row r="290" spans="1:8" s="20" customFormat="1" ht="30">
      <c r="A290" s="104" t="s">
        <v>337</v>
      </c>
      <c r="B290" s="22" t="s">
        <v>338</v>
      </c>
      <c r="C290" s="22" t="s">
        <v>84</v>
      </c>
      <c r="D290" s="104" t="s">
        <v>979</v>
      </c>
      <c r="E290" s="104" t="s">
        <v>289</v>
      </c>
      <c r="F290" s="104" t="s">
        <v>289</v>
      </c>
      <c r="G290" s="104" t="s">
        <v>289</v>
      </c>
      <c r="H290" s="104" t="s">
        <v>289</v>
      </c>
    </row>
    <row r="291" spans="1:8" s="20" customFormat="1" ht="30">
      <c r="A291" s="104" t="s">
        <v>756</v>
      </c>
      <c r="B291" s="22" t="s">
        <v>294</v>
      </c>
      <c r="C291" s="22" t="s">
        <v>84</v>
      </c>
      <c r="D291" s="104" t="s">
        <v>979</v>
      </c>
      <c r="E291" s="104" t="s">
        <v>289</v>
      </c>
      <c r="F291" s="104" t="s">
        <v>289</v>
      </c>
      <c r="G291" s="104" t="s">
        <v>289</v>
      </c>
      <c r="H291" s="104" t="s">
        <v>289</v>
      </c>
    </row>
    <row r="292" spans="1:8" s="20" customFormat="1" ht="30">
      <c r="A292" s="104" t="s">
        <v>339</v>
      </c>
      <c r="B292" s="22" t="s">
        <v>340</v>
      </c>
      <c r="C292" s="22" t="s">
        <v>84</v>
      </c>
      <c r="D292" s="104" t="s">
        <v>979</v>
      </c>
      <c r="E292" s="104" t="s">
        <v>289</v>
      </c>
      <c r="F292" s="104" t="s">
        <v>289</v>
      </c>
      <c r="G292" s="104" t="s">
        <v>289</v>
      </c>
      <c r="H292" s="104" t="s">
        <v>289</v>
      </c>
    </row>
    <row r="293" spans="1:8" s="20" customFormat="1" ht="30">
      <c r="A293" s="104" t="s">
        <v>341</v>
      </c>
      <c r="B293" s="22" t="s">
        <v>294</v>
      </c>
      <c r="C293" s="22" t="s">
        <v>84</v>
      </c>
      <c r="D293" s="104" t="s">
        <v>979</v>
      </c>
      <c r="E293" s="104" t="s">
        <v>289</v>
      </c>
      <c r="F293" s="104" t="s">
        <v>289</v>
      </c>
      <c r="G293" s="104" t="s">
        <v>289</v>
      </c>
      <c r="H293" s="104" t="s">
        <v>289</v>
      </c>
    </row>
    <row r="294" spans="1:8" s="20" customFormat="1" ht="30">
      <c r="A294" s="104" t="s">
        <v>342</v>
      </c>
      <c r="B294" s="22" t="s">
        <v>343</v>
      </c>
      <c r="C294" s="22" t="s">
        <v>84</v>
      </c>
      <c r="D294" s="104" t="s">
        <v>979</v>
      </c>
      <c r="E294" s="104" t="s">
        <v>289</v>
      </c>
      <c r="F294" s="104" t="s">
        <v>289</v>
      </c>
      <c r="G294" s="104" t="s">
        <v>289</v>
      </c>
      <c r="H294" s="104" t="s">
        <v>289</v>
      </c>
    </row>
    <row r="295" spans="1:8" s="20" customFormat="1" ht="30">
      <c r="A295" s="104" t="s">
        <v>757</v>
      </c>
      <c r="B295" s="22" t="s">
        <v>294</v>
      </c>
      <c r="C295" s="22" t="s">
        <v>84</v>
      </c>
      <c r="D295" s="104" t="s">
        <v>979</v>
      </c>
      <c r="E295" s="104" t="s">
        <v>289</v>
      </c>
      <c r="F295" s="104" t="s">
        <v>289</v>
      </c>
      <c r="G295" s="104" t="s">
        <v>289</v>
      </c>
      <c r="H295" s="104" t="s">
        <v>289</v>
      </c>
    </row>
    <row r="296" spans="1:8" s="20" customFormat="1" ht="30">
      <c r="A296" s="104" t="s">
        <v>344</v>
      </c>
      <c r="B296" s="22" t="s">
        <v>345</v>
      </c>
      <c r="C296" s="22" t="s">
        <v>84</v>
      </c>
      <c r="D296" s="104" t="s">
        <v>979</v>
      </c>
      <c r="E296" s="104" t="s">
        <v>289</v>
      </c>
      <c r="F296" s="104" t="s">
        <v>289</v>
      </c>
      <c r="G296" s="104" t="s">
        <v>289</v>
      </c>
      <c r="H296" s="104" t="s">
        <v>289</v>
      </c>
    </row>
    <row r="297" spans="1:8" s="20" customFormat="1" ht="30">
      <c r="A297" s="104" t="s">
        <v>758</v>
      </c>
      <c r="B297" s="22" t="s">
        <v>294</v>
      </c>
      <c r="C297" s="22" t="s">
        <v>84</v>
      </c>
      <c r="D297" s="104" t="s">
        <v>979</v>
      </c>
      <c r="E297" s="104" t="s">
        <v>289</v>
      </c>
      <c r="F297" s="104" t="s">
        <v>289</v>
      </c>
      <c r="G297" s="104" t="s">
        <v>289</v>
      </c>
      <c r="H297" s="104" t="s">
        <v>289</v>
      </c>
    </row>
    <row r="298" spans="1:8" s="20" customFormat="1" ht="30">
      <c r="A298" s="104" t="s">
        <v>346</v>
      </c>
      <c r="B298" s="22" t="s">
        <v>347</v>
      </c>
      <c r="C298" s="22" t="s">
        <v>84</v>
      </c>
      <c r="D298" s="104" t="s">
        <v>979</v>
      </c>
      <c r="E298" s="104" t="s">
        <v>289</v>
      </c>
      <c r="F298" s="104" t="s">
        <v>289</v>
      </c>
      <c r="G298" s="104" t="s">
        <v>289</v>
      </c>
      <c r="H298" s="104" t="s">
        <v>289</v>
      </c>
    </row>
    <row r="299" spans="1:8" s="20" customFormat="1" ht="30">
      <c r="A299" s="104" t="s">
        <v>759</v>
      </c>
      <c r="B299" s="22" t="s">
        <v>294</v>
      </c>
      <c r="C299" s="22" t="s">
        <v>84</v>
      </c>
      <c r="D299" s="104" t="s">
        <v>979</v>
      </c>
      <c r="E299" s="104" t="s">
        <v>289</v>
      </c>
      <c r="F299" s="104" t="s">
        <v>289</v>
      </c>
      <c r="G299" s="104" t="s">
        <v>289</v>
      </c>
      <c r="H299" s="104" t="s">
        <v>289</v>
      </c>
    </row>
    <row r="300" spans="1:8" s="20" customFormat="1" ht="30">
      <c r="A300" s="104" t="s">
        <v>348</v>
      </c>
      <c r="B300" s="22" t="s">
        <v>349</v>
      </c>
      <c r="C300" s="22" t="s">
        <v>14</v>
      </c>
      <c r="D300" s="104" t="s">
        <v>979</v>
      </c>
      <c r="E300" s="104" t="s">
        <v>289</v>
      </c>
      <c r="F300" s="104" t="s">
        <v>289</v>
      </c>
      <c r="G300" s="104" t="s">
        <v>289</v>
      </c>
      <c r="H300" s="104" t="s">
        <v>289</v>
      </c>
    </row>
    <row r="301" spans="1:8" s="20" customFormat="1">
      <c r="A301" s="104" t="s">
        <v>350</v>
      </c>
      <c r="B301" s="22" t="s">
        <v>351</v>
      </c>
      <c r="C301" s="22" t="s">
        <v>14</v>
      </c>
      <c r="D301" s="104" t="s">
        <v>979</v>
      </c>
      <c r="E301" s="104" t="s">
        <v>289</v>
      </c>
      <c r="F301" s="104" t="s">
        <v>289</v>
      </c>
      <c r="G301" s="104" t="s">
        <v>289</v>
      </c>
      <c r="H301" s="104" t="s">
        <v>289</v>
      </c>
    </row>
    <row r="302" spans="1:8" s="20" customFormat="1" ht="30">
      <c r="A302" s="104" t="s">
        <v>352</v>
      </c>
      <c r="B302" s="22" t="s">
        <v>353</v>
      </c>
      <c r="C302" s="22" t="s">
        <v>14</v>
      </c>
      <c r="D302" s="104" t="s">
        <v>979</v>
      </c>
      <c r="E302" s="104" t="s">
        <v>289</v>
      </c>
      <c r="F302" s="104" t="s">
        <v>289</v>
      </c>
      <c r="G302" s="104" t="s">
        <v>289</v>
      </c>
      <c r="H302" s="104" t="s">
        <v>289</v>
      </c>
    </row>
    <row r="303" spans="1:8" s="20" customFormat="1" ht="30">
      <c r="A303" s="104" t="s">
        <v>354</v>
      </c>
      <c r="B303" s="22" t="s">
        <v>355</v>
      </c>
      <c r="C303" s="22" t="s">
        <v>14</v>
      </c>
      <c r="D303" s="104" t="s">
        <v>979</v>
      </c>
      <c r="E303" s="104" t="s">
        <v>289</v>
      </c>
      <c r="F303" s="104" t="s">
        <v>289</v>
      </c>
      <c r="G303" s="104" t="s">
        <v>289</v>
      </c>
      <c r="H303" s="104" t="s">
        <v>289</v>
      </c>
    </row>
    <row r="304" spans="1:8" s="20" customFormat="1" ht="30">
      <c r="A304" s="104" t="s">
        <v>356</v>
      </c>
      <c r="B304" s="22" t="s">
        <v>357</v>
      </c>
      <c r="C304" s="22" t="s">
        <v>14</v>
      </c>
      <c r="D304" s="104" t="s">
        <v>979</v>
      </c>
      <c r="E304" s="104" t="s">
        <v>289</v>
      </c>
      <c r="F304" s="104" t="s">
        <v>289</v>
      </c>
      <c r="G304" s="104" t="s">
        <v>289</v>
      </c>
      <c r="H304" s="104" t="s">
        <v>289</v>
      </c>
    </row>
    <row r="305" spans="1:8" s="20" customFormat="1">
      <c r="A305" s="104" t="s">
        <v>358</v>
      </c>
      <c r="B305" s="22" t="s">
        <v>359</v>
      </c>
      <c r="C305" s="22" t="s">
        <v>14</v>
      </c>
      <c r="D305" s="104" t="s">
        <v>979</v>
      </c>
      <c r="E305" s="104" t="s">
        <v>289</v>
      </c>
      <c r="F305" s="104" t="s">
        <v>289</v>
      </c>
      <c r="G305" s="104" t="s">
        <v>289</v>
      </c>
      <c r="H305" s="104" t="s">
        <v>289</v>
      </c>
    </row>
    <row r="306" spans="1:8" s="20" customFormat="1">
      <c r="A306" s="104" t="s">
        <v>360</v>
      </c>
      <c r="B306" s="22" t="s">
        <v>361</v>
      </c>
      <c r="C306" s="22" t="s">
        <v>14</v>
      </c>
      <c r="D306" s="104" t="s">
        <v>979</v>
      </c>
      <c r="E306" s="104" t="s">
        <v>289</v>
      </c>
      <c r="F306" s="104" t="s">
        <v>289</v>
      </c>
      <c r="G306" s="104" t="s">
        <v>289</v>
      </c>
      <c r="H306" s="104" t="s">
        <v>289</v>
      </c>
    </row>
    <row r="307" spans="1:8" s="20" customFormat="1">
      <c r="A307" s="104" t="s">
        <v>362</v>
      </c>
      <c r="B307" s="22" t="s">
        <v>363</v>
      </c>
      <c r="C307" s="22" t="s">
        <v>14</v>
      </c>
      <c r="D307" s="104" t="s">
        <v>979</v>
      </c>
      <c r="E307" s="104" t="s">
        <v>289</v>
      </c>
      <c r="F307" s="104" t="s">
        <v>289</v>
      </c>
      <c r="G307" s="104" t="s">
        <v>289</v>
      </c>
      <c r="H307" s="104" t="s">
        <v>289</v>
      </c>
    </row>
    <row r="308" spans="1:8" s="20" customFormat="1">
      <c r="A308" s="104" t="s">
        <v>364</v>
      </c>
      <c r="B308" s="22" t="s">
        <v>365</v>
      </c>
      <c r="C308" s="22" t="s">
        <v>14</v>
      </c>
      <c r="D308" s="104" t="s">
        <v>979</v>
      </c>
      <c r="E308" s="104" t="s">
        <v>289</v>
      </c>
      <c r="F308" s="104" t="s">
        <v>289</v>
      </c>
      <c r="G308" s="104" t="s">
        <v>289</v>
      </c>
      <c r="H308" s="104" t="s">
        <v>289</v>
      </c>
    </row>
    <row r="309" spans="1:8" s="20" customFormat="1">
      <c r="A309" s="104" t="s">
        <v>366</v>
      </c>
      <c r="B309" s="22" t="s">
        <v>367</v>
      </c>
      <c r="C309" s="22" t="s">
        <v>14</v>
      </c>
      <c r="D309" s="104" t="s">
        <v>979</v>
      </c>
      <c r="E309" s="104" t="s">
        <v>289</v>
      </c>
      <c r="F309" s="104" t="s">
        <v>289</v>
      </c>
      <c r="G309" s="104" t="s">
        <v>289</v>
      </c>
      <c r="H309" s="104" t="s">
        <v>289</v>
      </c>
    </row>
    <row r="310" spans="1:8" s="20" customFormat="1" ht="30">
      <c r="A310" s="104" t="s">
        <v>368</v>
      </c>
      <c r="B310" s="22" t="s">
        <v>369</v>
      </c>
      <c r="C310" s="22" t="s">
        <v>14</v>
      </c>
      <c r="D310" s="104" t="s">
        <v>979</v>
      </c>
      <c r="E310" s="104" t="s">
        <v>289</v>
      </c>
      <c r="F310" s="104" t="s">
        <v>289</v>
      </c>
      <c r="G310" s="104" t="s">
        <v>289</v>
      </c>
      <c r="H310" s="104" t="s">
        <v>289</v>
      </c>
    </row>
    <row r="311" spans="1:8" s="20" customFormat="1">
      <c r="A311" s="104" t="s">
        <v>370</v>
      </c>
      <c r="B311" s="22" t="s">
        <v>107</v>
      </c>
      <c r="C311" s="22" t="s">
        <v>14</v>
      </c>
      <c r="D311" s="104" t="s">
        <v>979</v>
      </c>
      <c r="E311" s="104" t="s">
        <v>289</v>
      </c>
      <c r="F311" s="104" t="s">
        <v>289</v>
      </c>
      <c r="G311" s="104" t="s">
        <v>289</v>
      </c>
      <c r="H311" s="104" t="s">
        <v>289</v>
      </c>
    </row>
    <row r="312" spans="1:8" s="20" customFormat="1">
      <c r="A312" s="104" t="s">
        <v>371</v>
      </c>
      <c r="B312" s="22" t="s">
        <v>109</v>
      </c>
      <c r="C312" s="22" t="s">
        <v>14</v>
      </c>
      <c r="D312" s="104" t="s">
        <v>979</v>
      </c>
      <c r="E312" s="104" t="s">
        <v>289</v>
      </c>
      <c r="F312" s="104" t="s">
        <v>289</v>
      </c>
      <c r="G312" s="104" t="s">
        <v>289</v>
      </c>
      <c r="H312" s="104" t="s">
        <v>289</v>
      </c>
    </row>
    <row r="313" spans="1:8" s="20" customFormat="1">
      <c r="A313" s="104" t="s">
        <v>15</v>
      </c>
      <c r="B313" s="123" t="s">
        <v>372</v>
      </c>
      <c r="C313" s="123"/>
      <c r="D313" s="123"/>
      <c r="E313" s="123"/>
      <c r="F313" s="123"/>
      <c r="G313" s="123"/>
      <c r="H313" s="123"/>
    </row>
    <row r="314" spans="1:8" s="30" customFormat="1" ht="28.5">
      <c r="A314" s="102" t="s">
        <v>373</v>
      </c>
      <c r="B314" s="103" t="s">
        <v>374</v>
      </c>
      <c r="C314" s="103" t="s">
        <v>289</v>
      </c>
      <c r="D314" s="102" t="s">
        <v>375</v>
      </c>
      <c r="E314" s="102" t="s">
        <v>375</v>
      </c>
      <c r="F314" s="102" t="s">
        <v>375</v>
      </c>
      <c r="G314" s="102" t="s">
        <v>375</v>
      </c>
      <c r="H314" s="102" t="s">
        <v>375</v>
      </c>
    </row>
    <row r="315" spans="1:8" s="20" customFormat="1">
      <c r="A315" s="104" t="s">
        <v>376</v>
      </c>
      <c r="B315" s="101" t="s">
        <v>377</v>
      </c>
      <c r="C315" s="101" t="s">
        <v>28</v>
      </c>
      <c r="D315" s="104" t="s">
        <v>979</v>
      </c>
      <c r="E315" s="104" t="s">
        <v>289</v>
      </c>
      <c r="F315" s="104" t="s">
        <v>289</v>
      </c>
      <c r="G315" s="104" t="s">
        <v>289</v>
      </c>
      <c r="H315" s="104" t="s">
        <v>289</v>
      </c>
    </row>
    <row r="316" spans="1:8" s="20" customFormat="1">
      <c r="A316" s="104" t="s">
        <v>378</v>
      </c>
      <c r="B316" s="101" t="s">
        <v>379</v>
      </c>
      <c r="C316" s="101" t="s">
        <v>760</v>
      </c>
      <c r="D316" s="104" t="s">
        <v>979</v>
      </c>
      <c r="E316" s="104" t="s">
        <v>289</v>
      </c>
      <c r="F316" s="104" t="s">
        <v>289</v>
      </c>
      <c r="G316" s="104" t="s">
        <v>289</v>
      </c>
      <c r="H316" s="104" t="s">
        <v>289</v>
      </c>
    </row>
    <row r="317" spans="1:8" s="20" customFormat="1">
      <c r="A317" s="104" t="s">
        <v>381</v>
      </c>
      <c r="B317" s="101" t="s">
        <v>382</v>
      </c>
      <c r="C317" s="101" t="s">
        <v>28</v>
      </c>
      <c r="D317" s="104" t="s">
        <v>979</v>
      </c>
      <c r="E317" s="104" t="s">
        <v>289</v>
      </c>
      <c r="F317" s="104" t="s">
        <v>289</v>
      </c>
      <c r="G317" s="104" t="s">
        <v>289</v>
      </c>
      <c r="H317" s="104" t="s">
        <v>289</v>
      </c>
    </row>
    <row r="318" spans="1:8" s="20" customFormat="1">
      <c r="A318" s="104" t="s">
        <v>383</v>
      </c>
      <c r="B318" s="101" t="s">
        <v>384</v>
      </c>
      <c r="C318" s="101" t="s">
        <v>380</v>
      </c>
      <c r="D318" s="104" t="s">
        <v>979</v>
      </c>
      <c r="E318" s="104" t="s">
        <v>289</v>
      </c>
      <c r="F318" s="104" t="s">
        <v>289</v>
      </c>
      <c r="G318" s="104" t="s">
        <v>289</v>
      </c>
      <c r="H318" s="104" t="s">
        <v>289</v>
      </c>
    </row>
    <row r="319" spans="1:8" s="20" customFormat="1">
      <c r="A319" s="104" t="s">
        <v>385</v>
      </c>
      <c r="B319" s="101" t="s">
        <v>386</v>
      </c>
      <c r="C319" s="101" t="s">
        <v>387</v>
      </c>
      <c r="D319" s="104" t="s">
        <v>979</v>
      </c>
      <c r="E319" s="104" t="s">
        <v>289</v>
      </c>
      <c r="F319" s="104" t="s">
        <v>289</v>
      </c>
      <c r="G319" s="104" t="s">
        <v>289</v>
      </c>
      <c r="H319" s="104" t="s">
        <v>289</v>
      </c>
    </row>
    <row r="320" spans="1:8" s="20" customFormat="1">
      <c r="A320" s="104" t="s">
        <v>388</v>
      </c>
      <c r="B320" s="101" t="s">
        <v>389</v>
      </c>
      <c r="C320" s="101" t="s">
        <v>289</v>
      </c>
      <c r="D320" s="104" t="s">
        <v>375</v>
      </c>
      <c r="E320" s="104" t="s">
        <v>375</v>
      </c>
      <c r="F320" s="104" t="s">
        <v>375</v>
      </c>
      <c r="G320" s="104" t="s">
        <v>375</v>
      </c>
      <c r="H320" s="104" t="s">
        <v>375</v>
      </c>
    </row>
    <row r="321" spans="1:8" s="20" customFormat="1">
      <c r="A321" s="104" t="s">
        <v>390</v>
      </c>
      <c r="B321" s="101" t="s">
        <v>391</v>
      </c>
      <c r="C321" s="101" t="s">
        <v>387</v>
      </c>
      <c r="D321" s="104" t="s">
        <v>979</v>
      </c>
      <c r="E321" s="104" t="s">
        <v>289</v>
      </c>
      <c r="F321" s="104" t="s">
        <v>289</v>
      </c>
      <c r="G321" s="104" t="s">
        <v>289</v>
      </c>
      <c r="H321" s="104" t="s">
        <v>289</v>
      </c>
    </row>
    <row r="322" spans="1:8" s="20" customFormat="1">
      <c r="A322" s="104" t="s">
        <v>392</v>
      </c>
      <c r="B322" s="101" t="s">
        <v>393</v>
      </c>
      <c r="C322" s="101" t="s">
        <v>394</v>
      </c>
      <c r="D322" s="104" t="s">
        <v>979</v>
      </c>
      <c r="E322" s="104" t="s">
        <v>289</v>
      </c>
      <c r="F322" s="104" t="s">
        <v>289</v>
      </c>
      <c r="G322" s="104" t="s">
        <v>289</v>
      </c>
      <c r="H322" s="104" t="s">
        <v>289</v>
      </c>
    </row>
    <row r="323" spans="1:8" s="20" customFormat="1">
      <c r="A323" s="104" t="s">
        <v>395</v>
      </c>
      <c r="B323" s="101" t="s">
        <v>396</v>
      </c>
      <c r="C323" s="101" t="s">
        <v>289</v>
      </c>
      <c r="D323" s="104" t="s">
        <v>375</v>
      </c>
      <c r="E323" s="104" t="s">
        <v>375</v>
      </c>
      <c r="F323" s="104" t="s">
        <v>375</v>
      </c>
      <c r="G323" s="104" t="s">
        <v>375</v>
      </c>
      <c r="H323" s="104" t="s">
        <v>375</v>
      </c>
    </row>
    <row r="324" spans="1:8" s="20" customFormat="1">
      <c r="A324" s="104" t="s">
        <v>397</v>
      </c>
      <c r="B324" s="101" t="s">
        <v>391</v>
      </c>
      <c r="C324" s="101" t="s">
        <v>387</v>
      </c>
      <c r="D324" s="104" t="s">
        <v>979</v>
      </c>
      <c r="E324" s="104" t="s">
        <v>289</v>
      </c>
      <c r="F324" s="104" t="s">
        <v>289</v>
      </c>
      <c r="G324" s="104" t="s">
        <v>289</v>
      </c>
      <c r="H324" s="104" t="s">
        <v>289</v>
      </c>
    </row>
    <row r="325" spans="1:8" s="20" customFormat="1">
      <c r="A325" s="104" t="s">
        <v>398</v>
      </c>
      <c r="B325" s="101" t="s">
        <v>399</v>
      </c>
      <c r="C325" s="101" t="s">
        <v>28</v>
      </c>
      <c r="D325" s="104" t="s">
        <v>979</v>
      </c>
      <c r="E325" s="104" t="s">
        <v>289</v>
      </c>
      <c r="F325" s="104" t="s">
        <v>289</v>
      </c>
      <c r="G325" s="104" t="s">
        <v>289</v>
      </c>
      <c r="H325" s="104" t="s">
        <v>289</v>
      </c>
    </row>
    <row r="326" spans="1:8" s="20" customFormat="1">
      <c r="A326" s="104" t="s">
        <v>400</v>
      </c>
      <c r="B326" s="101" t="s">
        <v>393</v>
      </c>
      <c r="C326" s="101" t="s">
        <v>394</v>
      </c>
      <c r="D326" s="104" t="s">
        <v>979</v>
      </c>
      <c r="E326" s="104" t="s">
        <v>289</v>
      </c>
      <c r="F326" s="104" t="s">
        <v>289</v>
      </c>
      <c r="G326" s="104" t="s">
        <v>289</v>
      </c>
      <c r="H326" s="104" t="s">
        <v>289</v>
      </c>
    </row>
    <row r="327" spans="1:8" s="20" customFormat="1">
      <c r="A327" s="104" t="s">
        <v>401</v>
      </c>
      <c r="B327" s="101" t="s">
        <v>402</v>
      </c>
      <c r="C327" s="101" t="s">
        <v>289</v>
      </c>
      <c r="D327" s="104" t="s">
        <v>375</v>
      </c>
      <c r="E327" s="104" t="s">
        <v>375</v>
      </c>
      <c r="F327" s="104" t="s">
        <v>375</v>
      </c>
      <c r="G327" s="104" t="s">
        <v>375</v>
      </c>
      <c r="H327" s="104" t="s">
        <v>375</v>
      </c>
    </row>
    <row r="328" spans="1:8" s="20" customFormat="1">
      <c r="A328" s="104" t="s">
        <v>403</v>
      </c>
      <c r="B328" s="101" t="s">
        <v>391</v>
      </c>
      <c r="C328" s="101" t="s">
        <v>387</v>
      </c>
      <c r="D328" s="104" t="s">
        <v>979</v>
      </c>
      <c r="E328" s="104" t="s">
        <v>289</v>
      </c>
      <c r="F328" s="104" t="s">
        <v>289</v>
      </c>
      <c r="G328" s="104" t="s">
        <v>289</v>
      </c>
      <c r="H328" s="104" t="s">
        <v>289</v>
      </c>
    </row>
    <row r="329" spans="1:8" s="20" customFormat="1">
      <c r="A329" s="104" t="s">
        <v>404</v>
      </c>
      <c r="B329" s="101" t="s">
        <v>393</v>
      </c>
      <c r="C329" s="101" t="s">
        <v>394</v>
      </c>
      <c r="D329" s="104" t="s">
        <v>979</v>
      </c>
      <c r="E329" s="104" t="s">
        <v>289</v>
      </c>
      <c r="F329" s="104" t="s">
        <v>289</v>
      </c>
      <c r="G329" s="104" t="s">
        <v>289</v>
      </c>
      <c r="H329" s="104" t="s">
        <v>289</v>
      </c>
    </row>
    <row r="330" spans="1:8" s="20" customFormat="1">
      <c r="A330" s="104" t="s">
        <v>405</v>
      </c>
      <c r="B330" s="101" t="s">
        <v>406</v>
      </c>
      <c r="C330" s="101" t="s">
        <v>289</v>
      </c>
      <c r="D330" s="104" t="s">
        <v>375</v>
      </c>
      <c r="E330" s="104" t="s">
        <v>375</v>
      </c>
      <c r="F330" s="104" t="s">
        <v>375</v>
      </c>
      <c r="G330" s="104" t="s">
        <v>375</v>
      </c>
      <c r="H330" s="104" t="s">
        <v>375</v>
      </c>
    </row>
    <row r="331" spans="1:8" s="20" customFormat="1">
      <c r="A331" s="104" t="s">
        <v>407</v>
      </c>
      <c r="B331" s="101" t="s">
        <v>391</v>
      </c>
      <c r="C331" s="101" t="s">
        <v>387</v>
      </c>
      <c r="D331" s="104" t="s">
        <v>979</v>
      </c>
      <c r="E331" s="104" t="s">
        <v>289</v>
      </c>
      <c r="F331" s="104" t="s">
        <v>289</v>
      </c>
      <c r="G331" s="104" t="s">
        <v>289</v>
      </c>
      <c r="H331" s="104" t="s">
        <v>289</v>
      </c>
    </row>
    <row r="332" spans="1:8" s="20" customFormat="1">
      <c r="A332" s="104" t="s">
        <v>408</v>
      </c>
      <c r="B332" s="101" t="s">
        <v>399</v>
      </c>
      <c r="C332" s="101" t="s">
        <v>28</v>
      </c>
      <c r="D332" s="104" t="s">
        <v>979</v>
      </c>
      <c r="E332" s="104" t="s">
        <v>289</v>
      </c>
      <c r="F332" s="104" t="s">
        <v>289</v>
      </c>
      <c r="G332" s="104" t="s">
        <v>289</v>
      </c>
      <c r="H332" s="104" t="s">
        <v>289</v>
      </c>
    </row>
    <row r="333" spans="1:8" s="20" customFormat="1">
      <c r="A333" s="104" t="s">
        <v>409</v>
      </c>
      <c r="B333" s="101" t="s">
        <v>393</v>
      </c>
      <c r="C333" s="101" t="s">
        <v>394</v>
      </c>
      <c r="D333" s="104" t="s">
        <v>979</v>
      </c>
      <c r="E333" s="104" t="s">
        <v>289</v>
      </c>
      <c r="F333" s="104" t="s">
        <v>289</v>
      </c>
      <c r="G333" s="104" t="s">
        <v>289</v>
      </c>
      <c r="H333" s="104" t="s">
        <v>289</v>
      </c>
    </row>
    <row r="334" spans="1:8" s="30" customFormat="1" ht="24" customHeight="1">
      <c r="A334" s="102" t="s">
        <v>410</v>
      </c>
      <c r="B334" s="103" t="s">
        <v>411</v>
      </c>
      <c r="C334" s="103" t="s">
        <v>289</v>
      </c>
      <c r="D334" s="102" t="s">
        <v>375</v>
      </c>
      <c r="E334" s="102" t="s">
        <v>375</v>
      </c>
      <c r="F334" s="102" t="s">
        <v>375</v>
      </c>
      <c r="G334" s="102" t="s">
        <v>375</v>
      </c>
      <c r="H334" s="102" t="s">
        <v>375</v>
      </c>
    </row>
    <row r="335" spans="1:8" s="20" customFormat="1" ht="30">
      <c r="A335" s="104" t="s">
        <v>412</v>
      </c>
      <c r="B335" s="101" t="s">
        <v>413</v>
      </c>
      <c r="C335" s="101" t="s">
        <v>387</v>
      </c>
      <c r="D335" s="104" t="s">
        <v>979</v>
      </c>
      <c r="E335" s="113">
        <f>1.998054+1.805424+1.650436+1.510283+1.21542+1.335385+1.359145+1.430629+1.312221</f>
        <v>13.616997000000001</v>
      </c>
      <c r="F335" s="104" t="s">
        <v>289</v>
      </c>
      <c r="G335" s="104" t="s">
        <v>289</v>
      </c>
      <c r="H335" s="104" t="s">
        <v>289</v>
      </c>
    </row>
    <row r="336" spans="1:8" s="20" customFormat="1" ht="30">
      <c r="A336" s="104" t="s">
        <v>414</v>
      </c>
      <c r="B336" s="101" t="s">
        <v>415</v>
      </c>
      <c r="C336" s="101" t="s">
        <v>387</v>
      </c>
      <c r="D336" s="104" t="s">
        <v>979</v>
      </c>
      <c r="E336" s="104" t="s">
        <v>289</v>
      </c>
      <c r="F336" s="104" t="s">
        <v>289</v>
      </c>
      <c r="G336" s="104" t="s">
        <v>289</v>
      </c>
      <c r="H336" s="104" t="s">
        <v>289</v>
      </c>
    </row>
    <row r="337" spans="1:8" s="20" customFormat="1">
      <c r="A337" s="104" t="s">
        <v>416</v>
      </c>
      <c r="B337" s="101" t="s">
        <v>417</v>
      </c>
      <c r="C337" s="101" t="s">
        <v>387</v>
      </c>
      <c r="D337" s="104" t="s">
        <v>979</v>
      </c>
      <c r="E337" s="104" t="s">
        <v>289</v>
      </c>
      <c r="F337" s="104" t="s">
        <v>289</v>
      </c>
      <c r="G337" s="104" t="s">
        <v>289</v>
      </c>
      <c r="H337" s="104" t="s">
        <v>289</v>
      </c>
    </row>
    <row r="338" spans="1:8" s="20" customFormat="1">
      <c r="A338" s="104" t="s">
        <v>418</v>
      </c>
      <c r="B338" s="101" t="s">
        <v>419</v>
      </c>
      <c r="C338" s="101" t="s">
        <v>387</v>
      </c>
      <c r="D338" s="104" t="s">
        <v>979</v>
      </c>
      <c r="E338" s="104" t="str">
        <f>E336</f>
        <v>-</v>
      </c>
      <c r="F338" s="104" t="s">
        <v>289</v>
      </c>
      <c r="G338" s="104" t="s">
        <v>289</v>
      </c>
      <c r="H338" s="104" t="s">
        <v>289</v>
      </c>
    </row>
    <row r="339" spans="1:8" s="20" customFormat="1" ht="30">
      <c r="A339" s="104" t="s">
        <v>420</v>
      </c>
      <c r="B339" s="101" t="s">
        <v>421</v>
      </c>
      <c r="C339" s="101" t="s">
        <v>387</v>
      </c>
      <c r="D339" s="104" t="s">
        <v>979</v>
      </c>
      <c r="E339" s="113">
        <f>0.117091+0.354817+0.408313+0.272487+0.161288+0.292928+0.282453+0.280524+0.213334</f>
        <v>2.3832350000000004</v>
      </c>
      <c r="F339" s="104" t="s">
        <v>289</v>
      </c>
      <c r="G339" s="104" t="s">
        <v>289</v>
      </c>
      <c r="H339" s="104" t="s">
        <v>289</v>
      </c>
    </row>
    <row r="340" spans="1:8" s="20" customFormat="1">
      <c r="A340" s="104" t="s">
        <v>422</v>
      </c>
      <c r="B340" s="101" t="s">
        <v>423</v>
      </c>
      <c r="C340" s="101" t="s">
        <v>28</v>
      </c>
      <c r="D340" s="104" t="s">
        <v>979</v>
      </c>
      <c r="E340" s="104">
        <f>E343</f>
        <v>3.1539999999999999</v>
      </c>
      <c r="F340" s="104" t="s">
        <v>289</v>
      </c>
      <c r="G340" s="104" t="s">
        <v>289</v>
      </c>
      <c r="H340" s="104" t="s">
        <v>289</v>
      </c>
    </row>
    <row r="341" spans="1:8" s="20" customFormat="1" ht="30">
      <c r="A341" s="104" t="s">
        <v>424</v>
      </c>
      <c r="B341" s="101" t="s">
        <v>425</v>
      </c>
      <c r="C341" s="101" t="s">
        <v>28</v>
      </c>
      <c r="D341" s="104" t="s">
        <v>979</v>
      </c>
      <c r="E341" s="104" t="s">
        <v>289</v>
      </c>
      <c r="F341" s="104" t="s">
        <v>289</v>
      </c>
      <c r="G341" s="104" t="s">
        <v>289</v>
      </c>
      <c r="H341" s="104" t="s">
        <v>289</v>
      </c>
    </row>
    <row r="342" spans="1:8" s="20" customFormat="1">
      <c r="A342" s="104" t="s">
        <v>426</v>
      </c>
      <c r="B342" s="101" t="s">
        <v>417</v>
      </c>
      <c r="C342" s="101" t="s">
        <v>28</v>
      </c>
      <c r="D342" s="104" t="s">
        <v>979</v>
      </c>
      <c r="E342" s="104" t="s">
        <v>289</v>
      </c>
      <c r="F342" s="104" t="s">
        <v>289</v>
      </c>
      <c r="G342" s="104" t="s">
        <v>289</v>
      </c>
      <c r="H342" s="104" t="s">
        <v>289</v>
      </c>
    </row>
    <row r="343" spans="1:8" s="20" customFormat="1">
      <c r="A343" s="104" t="s">
        <v>427</v>
      </c>
      <c r="B343" s="101" t="s">
        <v>419</v>
      </c>
      <c r="C343" s="101" t="s">
        <v>28</v>
      </c>
      <c r="D343" s="104" t="s">
        <v>979</v>
      </c>
      <c r="E343" s="104">
        <v>3.1539999999999999</v>
      </c>
      <c r="F343" s="104" t="s">
        <v>289</v>
      </c>
      <c r="G343" s="104" t="s">
        <v>289</v>
      </c>
      <c r="H343" s="104" t="s">
        <v>289</v>
      </c>
    </row>
    <row r="344" spans="1:8" s="20" customFormat="1" ht="30">
      <c r="A344" s="104" t="s">
        <v>428</v>
      </c>
      <c r="B344" s="101" t="s">
        <v>429</v>
      </c>
      <c r="C344" s="22" t="s">
        <v>430</v>
      </c>
      <c r="D344" s="104" t="s">
        <v>979</v>
      </c>
      <c r="E344" s="104">
        <v>527.29999999999995</v>
      </c>
      <c r="F344" s="104" t="s">
        <v>289</v>
      </c>
      <c r="G344" s="104" t="s">
        <v>289</v>
      </c>
      <c r="H344" s="104" t="s">
        <v>289</v>
      </c>
    </row>
    <row r="345" spans="1:8" s="20" customFormat="1" ht="30">
      <c r="A345" s="104" t="s">
        <v>431</v>
      </c>
      <c r="B345" s="101" t="s">
        <v>761</v>
      </c>
      <c r="C345" s="101" t="s">
        <v>84</v>
      </c>
      <c r="D345" s="104" t="s">
        <v>979</v>
      </c>
      <c r="E345" s="97">
        <f>E24-0-0-E52</f>
        <v>11.775553789999998</v>
      </c>
      <c r="F345" s="104" t="s">
        <v>289</v>
      </c>
      <c r="G345" s="104" t="s">
        <v>289</v>
      </c>
      <c r="H345" s="104" t="s">
        <v>289</v>
      </c>
    </row>
    <row r="346" spans="1:8" s="30" customFormat="1" ht="18.75" customHeight="1">
      <c r="A346" s="102" t="s">
        <v>432</v>
      </c>
      <c r="B346" s="103" t="s">
        <v>433</v>
      </c>
      <c r="C346" s="103" t="s">
        <v>289</v>
      </c>
      <c r="D346" s="102" t="s">
        <v>375</v>
      </c>
      <c r="E346" s="102" t="s">
        <v>375</v>
      </c>
      <c r="F346" s="102" t="s">
        <v>375</v>
      </c>
      <c r="G346" s="102" t="s">
        <v>375</v>
      </c>
      <c r="H346" s="102" t="s">
        <v>375</v>
      </c>
    </row>
    <row r="347" spans="1:8" s="20" customFormat="1">
      <c r="A347" s="104" t="s">
        <v>434</v>
      </c>
      <c r="B347" s="101" t="s">
        <v>435</v>
      </c>
      <c r="C347" s="101" t="s">
        <v>387</v>
      </c>
      <c r="D347" s="104" t="s">
        <v>979</v>
      </c>
      <c r="E347" s="104" t="s">
        <v>289</v>
      </c>
      <c r="F347" s="104" t="s">
        <v>289</v>
      </c>
      <c r="G347" s="104" t="s">
        <v>289</v>
      </c>
      <c r="H347" s="104" t="s">
        <v>289</v>
      </c>
    </row>
    <row r="348" spans="1:8" s="20" customFormat="1">
      <c r="A348" s="104" t="s">
        <v>436</v>
      </c>
      <c r="B348" s="101" t="s">
        <v>437</v>
      </c>
      <c r="C348" s="101" t="s">
        <v>380</v>
      </c>
      <c r="D348" s="104" t="s">
        <v>979</v>
      </c>
      <c r="E348" s="104" t="s">
        <v>289</v>
      </c>
      <c r="F348" s="104" t="s">
        <v>289</v>
      </c>
      <c r="G348" s="104" t="s">
        <v>289</v>
      </c>
      <c r="H348" s="104" t="s">
        <v>289</v>
      </c>
    </row>
    <row r="349" spans="1:8" s="20" customFormat="1" ht="45">
      <c r="A349" s="104" t="s">
        <v>438</v>
      </c>
      <c r="B349" s="101" t="s">
        <v>439</v>
      </c>
      <c r="C349" s="101" t="s">
        <v>84</v>
      </c>
      <c r="D349" s="104" t="s">
        <v>979</v>
      </c>
      <c r="E349" s="104" t="s">
        <v>289</v>
      </c>
      <c r="F349" s="104" t="s">
        <v>289</v>
      </c>
      <c r="G349" s="104" t="s">
        <v>289</v>
      </c>
      <c r="H349" s="104" t="s">
        <v>289</v>
      </c>
    </row>
    <row r="350" spans="1:8" s="20" customFormat="1" ht="30">
      <c r="A350" s="104" t="s">
        <v>440</v>
      </c>
      <c r="B350" s="101" t="s">
        <v>441</v>
      </c>
      <c r="C350" s="101" t="s">
        <v>84</v>
      </c>
      <c r="D350" s="104" t="s">
        <v>979</v>
      </c>
      <c r="E350" s="104" t="s">
        <v>289</v>
      </c>
      <c r="F350" s="104" t="s">
        <v>289</v>
      </c>
      <c r="G350" s="104" t="s">
        <v>289</v>
      </c>
      <c r="H350" s="104" t="s">
        <v>289</v>
      </c>
    </row>
    <row r="351" spans="1:8" s="30" customFormat="1" ht="30.75" customHeight="1">
      <c r="A351" s="102" t="s">
        <v>442</v>
      </c>
      <c r="B351" s="103" t="s">
        <v>443</v>
      </c>
      <c r="C351" s="103" t="s">
        <v>289</v>
      </c>
      <c r="D351" s="102" t="s">
        <v>375</v>
      </c>
      <c r="E351" s="102" t="s">
        <v>375</v>
      </c>
      <c r="F351" s="102" t="s">
        <v>375</v>
      </c>
      <c r="G351" s="102" t="s">
        <v>375</v>
      </c>
      <c r="H351" s="102" t="s">
        <v>375</v>
      </c>
    </row>
    <row r="352" spans="1:8" s="20" customFormat="1" ht="30">
      <c r="A352" s="104" t="s">
        <v>444</v>
      </c>
      <c r="B352" s="101" t="s">
        <v>445</v>
      </c>
      <c r="C352" s="101" t="s">
        <v>28</v>
      </c>
      <c r="D352" s="104" t="s">
        <v>979</v>
      </c>
      <c r="E352" s="104" t="s">
        <v>289</v>
      </c>
      <c r="F352" s="104" t="s">
        <v>289</v>
      </c>
      <c r="G352" s="104" t="s">
        <v>289</v>
      </c>
      <c r="H352" s="104" t="s">
        <v>289</v>
      </c>
    </row>
    <row r="353" spans="1:8" s="20" customFormat="1" ht="45">
      <c r="A353" s="104" t="s">
        <v>446</v>
      </c>
      <c r="B353" s="101" t="s">
        <v>447</v>
      </c>
      <c r="C353" s="101" t="s">
        <v>28</v>
      </c>
      <c r="D353" s="104" t="s">
        <v>979</v>
      </c>
      <c r="E353" s="104" t="s">
        <v>289</v>
      </c>
      <c r="F353" s="104" t="s">
        <v>289</v>
      </c>
      <c r="G353" s="104" t="s">
        <v>289</v>
      </c>
      <c r="H353" s="104" t="s">
        <v>289</v>
      </c>
    </row>
    <row r="354" spans="1:8" s="20" customFormat="1" ht="60">
      <c r="A354" s="104" t="s">
        <v>448</v>
      </c>
      <c r="B354" s="101" t="s">
        <v>449</v>
      </c>
      <c r="C354" s="101" t="s">
        <v>28</v>
      </c>
      <c r="D354" s="104" t="s">
        <v>979</v>
      </c>
      <c r="E354" s="104" t="s">
        <v>289</v>
      </c>
      <c r="F354" s="104" t="s">
        <v>289</v>
      </c>
      <c r="G354" s="104" t="s">
        <v>289</v>
      </c>
      <c r="H354" s="104" t="s">
        <v>289</v>
      </c>
    </row>
    <row r="355" spans="1:8" s="20" customFormat="1" ht="30">
      <c r="A355" s="104" t="s">
        <v>450</v>
      </c>
      <c r="B355" s="101" t="s">
        <v>451</v>
      </c>
      <c r="C355" s="101" t="s">
        <v>28</v>
      </c>
      <c r="D355" s="104" t="s">
        <v>979</v>
      </c>
      <c r="E355" s="104" t="s">
        <v>289</v>
      </c>
      <c r="F355" s="104" t="s">
        <v>289</v>
      </c>
      <c r="G355" s="104" t="s">
        <v>289</v>
      </c>
      <c r="H355" s="104" t="s">
        <v>289</v>
      </c>
    </row>
    <row r="356" spans="1:8" s="20" customFormat="1" ht="30">
      <c r="A356" s="104" t="s">
        <v>452</v>
      </c>
      <c r="B356" s="101" t="s">
        <v>453</v>
      </c>
      <c r="C356" s="101" t="s">
        <v>387</v>
      </c>
      <c r="D356" s="104" t="s">
        <v>979</v>
      </c>
      <c r="E356" s="104" t="s">
        <v>289</v>
      </c>
      <c r="F356" s="104" t="s">
        <v>289</v>
      </c>
      <c r="G356" s="104" t="s">
        <v>289</v>
      </c>
      <c r="H356" s="104" t="s">
        <v>289</v>
      </c>
    </row>
    <row r="357" spans="1:8" s="20" customFormat="1" ht="30">
      <c r="A357" s="104" t="s">
        <v>454</v>
      </c>
      <c r="B357" s="101" t="s">
        <v>455</v>
      </c>
      <c r="C357" s="101" t="s">
        <v>387</v>
      </c>
      <c r="D357" s="104" t="s">
        <v>979</v>
      </c>
      <c r="E357" s="104" t="s">
        <v>289</v>
      </c>
      <c r="F357" s="104" t="s">
        <v>289</v>
      </c>
      <c r="G357" s="104" t="s">
        <v>289</v>
      </c>
      <c r="H357" s="104" t="s">
        <v>289</v>
      </c>
    </row>
    <row r="358" spans="1:8" s="20" customFormat="1">
      <c r="A358" s="104" t="s">
        <v>456</v>
      </c>
      <c r="B358" s="101" t="s">
        <v>457</v>
      </c>
      <c r="C358" s="101" t="s">
        <v>387</v>
      </c>
      <c r="D358" s="104" t="s">
        <v>979</v>
      </c>
      <c r="E358" s="104" t="s">
        <v>289</v>
      </c>
      <c r="F358" s="104" t="s">
        <v>289</v>
      </c>
      <c r="G358" s="104" t="s">
        <v>289</v>
      </c>
      <c r="H358" s="104" t="s">
        <v>289</v>
      </c>
    </row>
    <row r="359" spans="1:8" s="20" customFormat="1" ht="30">
      <c r="A359" s="104" t="s">
        <v>458</v>
      </c>
      <c r="B359" s="101" t="s">
        <v>459</v>
      </c>
      <c r="C359" s="101" t="s">
        <v>84</v>
      </c>
      <c r="D359" s="104" t="s">
        <v>979</v>
      </c>
      <c r="E359" s="104" t="s">
        <v>289</v>
      </c>
      <c r="F359" s="104" t="s">
        <v>289</v>
      </c>
      <c r="G359" s="104" t="s">
        <v>289</v>
      </c>
      <c r="H359" s="104" t="s">
        <v>289</v>
      </c>
    </row>
    <row r="360" spans="1:8" s="20" customFormat="1" ht="30">
      <c r="A360" s="104" t="s">
        <v>460</v>
      </c>
      <c r="B360" s="101" t="s">
        <v>107</v>
      </c>
      <c r="C360" s="101" t="s">
        <v>84</v>
      </c>
      <c r="D360" s="104" t="s">
        <v>979</v>
      </c>
      <c r="E360" s="104" t="s">
        <v>289</v>
      </c>
      <c r="F360" s="104" t="s">
        <v>289</v>
      </c>
      <c r="G360" s="104" t="s">
        <v>289</v>
      </c>
      <c r="H360" s="104" t="s">
        <v>289</v>
      </c>
    </row>
    <row r="361" spans="1:8" s="20" customFormat="1" ht="30">
      <c r="A361" s="104" t="s">
        <v>461</v>
      </c>
      <c r="B361" s="101" t="s">
        <v>109</v>
      </c>
      <c r="C361" s="101" t="s">
        <v>84</v>
      </c>
      <c r="D361" s="104" t="s">
        <v>979</v>
      </c>
      <c r="E361" s="104" t="s">
        <v>289</v>
      </c>
      <c r="F361" s="104" t="s">
        <v>289</v>
      </c>
      <c r="G361" s="104" t="s">
        <v>289</v>
      </c>
      <c r="H361" s="104" t="s">
        <v>289</v>
      </c>
    </row>
    <row r="362" spans="1:8" s="30" customFormat="1" ht="23.25" customHeight="1">
      <c r="A362" s="102" t="s">
        <v>462</v>
      </c>
      <c r="B362" s="103" t="s">
        <v>463</v>
      </c>
      <c r="C362" s="105" t="s">
        <v>464</v>
      </c>
      <c r="D362" s="102" t="s">
        <v>979</v>
      </c>
      <c r="E362" s="102">
        <v>14.9</v>
      </c>
      <c r="F362" s="102" t="s">
        <v>289</v>
      </c>
      <c r="G362" s="102" t="s">
        <v>289</v>
      </c>
      <c r="H362" s="102" t="s">
        <v>289</v>
      </c>
    </row>
    <row r="363" spans="1:8" s="20" customFormat="1" ht="28.5" customHeight="1">
      <c r="A363" s="174" t="s">
        <v>465</v>
      </c>
      <c r="B363" s="175"/>
      <c r="C363" s="175"/>
      <c r="D363" s="175"/>
      <c r="E363" s="175"/>
      <c r="F363" s="175"/>
      <c r="G363" s="175"/>
      <c r="H363" s="176"/>
    </row>
    <row r="364" spans="1:8" s="56" customFormat="1" ht="71.25" customHeight="1">
      <c r="A364" s="143" t="s">
        <v>77</v>
      </c>
      <c r="B364" s="143" t="s">
        <v>78</v>
      </c>
      <c r="C364" s="143" t="s">
        <v>79</v>
      </c>
      <c r="D364" s="143" t="s">
        <v>1053</v>
      </c>
      <c r="E364" s="143"/>
      <c r="F364" s="143" t="s">
        <v>738</v>
      </c>
      <c r="G364" s="143"/>
      <c r="H364" s="143" t="s">
        <v>18</v>
      </c>
    </row>
    <row r="365" spans="1:8" s="56" customFormat="1" ht="30">
      <c r="A365" s="143"/>
      <c r="B365" s="143"/>
      <c r="C365" s="143"/>
      <c r="D365" s="104" t="s">
        <v>7</v>
      </c>
      <c r="E365" s="104" t="s">
        <v>8</v>
      </c>
      <c r="F365" s="104" t="s">
        <v>904</v>
      </c>
      <c r="G365" s="104" t="s">
        <v>80</v>
      </c>
      <c r="H365" s="143"/>
    </row>
    <row r="366" spans="1:8" s="58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0" customFormat="1" ht="28.5">
      <c r="A367" s="123" t="s">
        <v>762</v>
      </c>
      <c r="B367" s="123"/>
      <c r="C367" s="103" t="s">
        <v>84</v>
      </c>
      <c r="D367" s="24">
        <f>D368</f>
        <v>3.9699999999999998</v>
      </c>
      <c r="E367" s="24">
        <f>E368</f>
        <v>1.94636692</v>
      </c>
      <c r="F367" s="24">
        <f>F368</f>
        <v>-2.0236330799999998</v>
      </c>
      <c r="G367" s="112">
        <f>G368</f>
        <v>-50.973125440806037</v>
      </c>
      <c r="H367" s="102" t="s">
        <v>15</v>
      </c>
    </row>
    <row r="368" spans="1:8" s="30" customFormat="1" ht="28.5">
      <c r="A368" s="102" t="s">
        <v>82</v>
      </c>
      <c r="B368" s="103" t="s">
        <v>466</v>
      </c>
      <c r="C368" s="103" t="s">
        <v>84</v>
      </c>
      <c r="D368" s="24">
        <f>D369+D393+D421</f>
        <v>3.9699999999999998</v>
      </c>
      <c r="E368" s="24">
        <f>E369+E393+E421</f>
        <v>1.94636692</v>
      </c>
      <c r="F368" s="24">
        <f>E368-D368</f>
        <v>-2.0236330799999998</v>
      </c>
      <c r="G368" s="112">
        <f>F368*100/D368</f>
        <v>-50.973125440806037</v>
      </c>
      <c r="H368" s="102" t="s">
        <v>15</v>
      </c>
    </row>
    <row r="369" spans="1:8" s="20" customFormat="1" ht="36">
      <c r="A369" s="104" t="s">
        <v>85</v>
      </c>
      <c r="B369" s="101" t="s">
        <v>467</v>
      </c>
      <c r="C369" s="101" t="s">
        <v>84</v>
      </c>
      <c r="D369" s="43">
        <f>D370</f>
        <v>2.2374399999999999</v>
      </c>
      <c r="E369" s="43">
        <f>E370</f>
        <v>1.4108698</v>
      </c>
      <c r="F369" s="43">
        <f>F370</f>
        <v>-0.82657019999999992</v>
      </c>
      <c r="G369" s="90">
        <f>G370</f>
        <v>-36.942675557780319</v>
      </c>
      <c r="H369" s="70" t="str">
        <f>H370</f>
        <v>работы продолжатся
 выполняться в 
4 кв. 2021г.</v>
      </c>
    </row>
    <row r="370" spans="1:8" s="20" customFormat="1" ht="36">
      <c r="A370" s="104" t="s">
        <v>468</v>
      </c>
      <c r="B370" s="101" t="s">
        <v>469</v>
      </c>
      <c r="C370" s="101" t="s">
        <v>84</v>
      </c>
      <c r="D370" s="43">
        <f>D376</f>
        <v>2.2374399999999999</v>
      </c>
      <c r="E370" s="43">
        <f>E376</f>
        <v>1.4108698</v>
      </c>
      <c r="F370" s="43">
        <f>F376</f>
        <v>-0.82657019999999992</v>
      </c>
      <c r="G370" s="90">
        <f>G376</f>
        <v>-36.942675557780319</v>
      </c>
      <c r="H370" s="70" t="str">
        <f>H376</f>
        <v>работы продолжатся
 выполняться в 
4 кв. 2021г.</v>
      </c>
    </row>
    <row r="371" spans="1:8" s="20" customFormat="1" ht="30">
      <c r="A371" s="104" t="s">
        <v>470</v>
      </c>
      <c r="B371" s="101" t="s">
        <v>471</v>
      </c>
      <c r="C371" s="101" t="s">
        <v>84</v>
      </c>
      <c r="D371" s="104" t="s">
        <v>289</v>
      </c>
      <c r="E371" s="104" t="s">
        <v>289</v>
      </c>
      <c r="F371" s="104" t="s">
        <v>289</v>
      </c>
      <c r="G371" s="104" t="s">
        <v>289</v>
      </c>
      <c r="H371" s="104" t="s">
        <v>289</v>
      </c>
    </row>
    <row r="372" spans="1:8" s="20" customFormat="1" ht="30">
      <c r="A372" s="104" t="s">
        <v>472</v>
      </c>
      <c r="B372" s="101" t="s">
        <v>87</v>
      </c>
      <c r="C372" s="101" t="s">
        <v>84</v>
      </c>
      <c r="D372" s="104" t="s">
        <v>289</v>
      </c>
      <c r="E372" s="104" t="s">
        <v>289</v>
      </c>
      <c r="F372" s="104" t="s">
        <v>289</v>
      </c>
      <c r="G372" s="104" t="s">
        <v>289</v>
      </c>
      <c r="H372" s="104" t="s">
        <v>289</v>
      </c>
    </row>
    <row r="373" spans="1:8" s="20" customFormat="1" ht="30">
      <c r="A373" s="104" t="s">
        <v>473</v>
      </c>
      <c r="B373" s="101" t="s">
        <v>89</v>
      </c>
      <c r="C373" s="101" t="s">
        <v>84</v>
      </c>
      <c r="D373" s="104" t="s">
        <v>289</v>
      </c>
      <c r="E373" s="104" t="s">
        <v>289</v>
      </c>
      <c r="F373" s="104" t="s">
        <v>289</v>
      </c>
      <c r="G373" s="104" t="s">
        <v>289</v>
      </c>
      <c r="H373" s="104" t="s">
        <v>289</v>
      </c>
    </row>
    <row r="374" spans="1:8" s="20" customFormat="1" ht="30">
      <c r="A374" s="104" t="s">
        <v>474</v>
      </c>
      <c r="B374" s="101" t="s">
        <v>91</v>
      </c>
      <c r="C374" s="101" t="s">
        <v>84</v>
      </c>
      <c r="D374" s="104" t="s">
        <v>289</v>
      </c>
      <c r="E374" s="104" t="s">
        <v>289</v>
      </c>
      <c r="F374" s="104" t="s">
        <v>289</v>
      </c>
      <c r="G374" s="104" t="s">
        <v>289</v>
      </c>
      <c r="H374" s="104" t="s">
        <v>289</v>
      </c>
    </row>
    <row r="375" spans="1:8" s="20" customFormat="1" ht="30">
      <c r="A375" s="104" t="s">
        <v>475</v>
      </c>
      <c r="B375" s="101" t="s">
        <v>476</v>
      </c>
      <c r="C375" s="101" t="s">
        <v>84</v>
      </c>
      <c r="D375" s="104" t="s">
        <v>289</v>
      </c>
      <c r="E375" s="104" t="s">
        <v>289</v>
      </c>
      <c r="F375" s="104" t="s">
        <v>289</v>
      </c>
      <c r="G375" s="104" t="s">
        <v>289</v>
      </c>
      <c r="H375" s="104" t="s">
        <v>289</v>
      </c>
    </row>
    <row r="376" spans="1:8" s="20" customFormat="1" ht="36">
      <c r="A376" s="104" t="s">
        <v>477</v>
      </c>
      <c r="B376" s="101" t="s">
        <v>478</v>
      </c>
      <c r="C376" s="101" t="s">
        <v>84</v>
      </c>
      <c r="D376" s="43">
        <v>2.2374399999999999</v>
      </c>
      <c r="E376" s="43">
        <v>1.4108698</v>
      </c>
      <c r="F376" s="43">
        <f>E376-D376</f>
        <v>-0.82657019999999992</v>
      </c>
      <c r="G376" s="90">
        <f>F376*100/D376</f>
        <v>-36.942675557780319</v>
      </c>
      <c r="H376" s="70" t="str">
        <f>H393</f>
        <v>работы продолжатся
 выполняться в 
4 кв. 2021г.</v>
      </c>
    </row>
    <row r="377" spans="1:8" s="20" customFormat="1" ht="30">
      <c r="A377" s="104" t="s">
        <v>479</v>
      </c>
      <c r="B377" s="101" t="s">
        <v>480</v>
      </c>
      <c r="C377" s="101" t="s">
        <v>84</v>
      </c>
      <c r="D377" s="104" t="s">
        <v>289</v>
      </c>
      <c r="E377" s="104" t="s">
        <v>289</v>
      </c>
      <c r="F377" s="104" t="s">
        <v>289</v>
      </c>
      <c r="G377" s="104" t="s">
        <v>289</v>
      </c>
      <c r="H377" s="104" t="s">
        <v>289</v>
      </c>
    </row>
    <row r="378" spans="1:8" s="20" customFormat="1" ht="30">
      <c r="A378" s="104" t="s">
        <v>481</v>
      </c>
      <c r="B378" s="101" t="s">
        <v>482</v>
      </c>
      <c r="C378" s="101" t="s">
        <v>84</v>
      </c>
      <c r="D378" s="104" t="s">
        <v>289</v>
      </c>
      <c r="E378" s="104" t="s">
        <v>289</v>
      </c>
      <c r="F378" s="104" t="s">
        <v>289</v>
      </c>
      <c r="G378" s="104" t="s">
        <v>289</v>
      </c>
      <c r="H378" s="104" t="s">
        <v>289</v>
      </c>
    </row>
    <row r="379" spans="1:8" s="20" customFormat="1" ht="30">
      <c r="A379" s="104" t="s">
        <v>483</v>
      </c>
      <c r="B379" s="101" t="s">
        <v>484</v>
      </c>
      <c r="C379" s="101" t="s">
        <v>84</v>
      </c>
      <c r="D379" s="104" t="s">
        <v>289</v>
      </c>
      <c r="E379" s="104" t="s">
        <v>289</v>
      </c>
      <c r="F379" s="104" t="s">
        <v>289</v>
      </c>
      <c r="G379" s="104" t="s">
        <v>289</v>
      </c>
      <c r="H379" s="104" t="s">
        <v>289</v>
      </c>
    </row>
    <row r="380" spans="1:8" s="20" customFormat="1" ht="30">
      <c r="A380" s="104" t="s">
        <v>485</v>
      </c>
      <c r="B380" s="101" t="s">
        <v>486</v>
      </c>
      <c r="C380" s="101" t="s">
        <v>84</v>
      </c>
      <c r="D380" s="104" t="s">
        <v>289</v>
      </c>
      <c r="E380" s="104" t="s">
        <v>289</v>
      </c>
      <c r="F380" s="104" t="s">
        <v>289</v>
      </c>
      <c r="G380" s="104" t="s">
        <v>289</v>
      </c>
      <c r="H380" s="104" t="s">
        <v>289</v>
      </c>
    </row>
    <row r="381" spans="1:8" s="20" customFormat="1" ht="30">
      <c r="A381" s="104" t="s">
        <v>487</v>
      </c>
      <c r="B381" s="101" t="s">
        <v>488</v>
      </c>
      <c r="C381" s="101" t="s">
        <v>84</v>
      </c>
      <c r="D381" s="104" t="s">
        <v>289</v>
      </c>
      <c r="E381" s="104" t="s">
        <v>289</v>
      </c>
      <c r="F381" s="104" t="s">
        <v>289</v>
      </c>
      <c r="G381" s="104" t="s">
        <v>289</v>
      </c>
      <c r="H381" s="104" t="s">
        <v>289</v>
      </c>
    </row>
    <row r="382" spans="1:8" s="20" customFormat="1" ht="30">
      <c r="A382" s="104" t="s">
        <v>489</v>
      </c>
      <c r="B382" s="101" t="s">
        <v>486</v>
      </c>
      <c r="C382" s="101" t="s">
        <v>84</v>
      </c>
      <c r="D382" s="104" t="s">
        <v>289</v>
      </c>
      <c r="E382" s="104" t="s">
        <v>289</v>
      </c>
      <c r="F382" s="104" t="s">
        <v>289</v>
      </c>
      <c r="G382" s="104" t="s">
        <v>289</v>
      </c>
      <c r="H382" s="104" t="s">
        <v>289</v>
      </c>
    </row>
    <row r="383" spans="1:8" s="20" customFormat="1" ht="30">
      <c r="A383" s="104" t="s">
        <v>490</v>
      </c>
      <c r="B383" s="101" t="s">
        <v>491</v>
      </c>
      <c r="C383" s="101" t="s">
        <v>84</v>
      </c>
      <c r="D383" s="104" t="s">
        <v>289</v>
      </c>
      <c r="E383" s="104" t="s">
        <v>289</v>
      </c>
      <c r="F383" s="104" t="s">
        <v>289</v>
      </c>
      <c r="G383" s="104" t="s">
        <v>289</v>
      </c>
      <c r="H383" s="104" t="s">
        <v>289</v>
      </c>
    </row>
    <row r="384" spans="1:8" s="20" customFormat="1" ht="30">
      <c r="A384" s="104" t="s">
        <v>492</v>
      </c>
      <c r="B384" s="101" t="s">
        <v>313</v>
      </c>
      <c r="C384" s="101" t="s">
        <v>84</v>
      </c>
      <c r="D384" s="104" t="s">
        <v>289</v>
      </c>
      <c r="E384" s="104" t="s">
        <v>289</v>
      </c>
      <c r="F384" s="104" t="s">
        <v>289</v>
      </c>
      <c r="G384" s="104" t="s">
        <v>289</v>
      </c>
      <c r="H384" s="104" t="s">
        <v>289</v>
      </c>
    </row>
    <row r="385" spans="1:8" s="20" customFormat="1" ht="30">
      <c r="A385" s="104" t="s">
        <v>493</v>
      </c>
      <c r="B385" s="101" t="s">
        <v>494</v>
      </c>
      <c r="C385" s="101" t="s">
        <v>84</v>
      </c>
      <c r="D385" s="104" t="s">
        <v>289</v>
      </c>
      <c r="E385" s="104" t="s">
        <v>289</v>
      </c>
      <c r="F385" s="104" t="s">
        <v>289</v>
      </c>
      <c r="G385" s="104" t="s">
        <v>289</v>
      </c>
      <c r="H385" s="104" t="s">
        <v>289</v>
      </c>
    </row>
    <row r="386" spans="1:8" s="20" customFormat="1" ht="30">
      <c r="A386" s="104" t="s">
        <v>495</v>
      </c>
      <c r="B386" s="101" t="s">
        <v>107</v>
      </c>
      <c r="C386" s="101" t="s">
        <v>84</v>
      </c>
      <c r="D386" s="104" t="s">
        <v>289</v>
      </c>
      <c r="E386" s="104" t="s">
        <v>289</v>
      </c>
      <c r="F386" s="104" t="s">
        <v>289</v>
      </c>
      <c r="G386" s="104" t="s">
        <v>289</v>
      </c>
      <c r="H386" s="104" t="s">
        <v>289</v>
      </c>
    </row>
    <row r="387" spans="1:8" s="20" customFormat="1" ht="30">
      <c r="A387" s="104" t="s">
        <v>496</v>
      </c>
      <c r="B387" s="101" t="s">
        <v>109</v>
      </c>
      <c r="C387" s="101" t="s">
        <v>84</v>
      </c>
      <c r="D387" s="104" t="s">
        <v>289</v>
      </c>
      <c r="E387" s="104" t="s">
        <v>289</v>
      </c>
      <c r="F387" s="104" t="s">
        <v>289</v>
      </c>
      <c r="G387" s="104" t="s">
        <v>289</v>
      </c>
      <c r="H387" s="104" t="s">
        <v>289</v>
      </c>
    </row>
    <row r="388" spans="1:8" s="20" customFormat="1" ht="30">
      <c r="A388" s="104" t="s">
        <v>88</v>
      </c>
      <c r="B388" s="101" t="s">
        <v>497</v>
      </c>
      <c r="C388" s="101" t="s">
        <v>84</v>
      </c>
      <c r="D388" s="104" t="s">
        <v>289</v>
      </c>
      <c r="E388" s="104" t="s">
        <v>289</v>
      </c>
      <c r="F388" s="104" t="s">
        <v>289</v>
      </c>
      <c r="G388" s="104" t="s">
        <v>289</v>
      </c>
      <c r="H388" s="104" t="s">
        <v>289</v>
      </c>
    </row>
    <row r="389" spans="1:8" s="20" customFormat="1" ht="30">
      <c r="A389" s="104" t="s">
        <v>498</v>
      </c>
      <c r="B389" s="101" t="s">
        <v>87</v>
      </c>
      <c r="C389" s="101" t="s">
        <v>84</v>
      </c>
      <c r="D389" s="104" t="s">
        <v>289</v>
      </c>
      <c r="E389" s="104" t="s">
        <v>289</v>
      </c>
      <c r="F389" s="104" t="s">
        <v>289</v>
      </c>
      <c r="G389" s="104" t="s">
        <v>289</v>
      </c>
      <c r="H389" s="104" t="s">
        <v>289</v>
      </c>
    </row>
    <row r="390" spans="1:8" s="20" customFormat="1" ht="30">
      <c r="A390" s="104" t="s">
        <v>499</v>
      </c>
      <c r="B390" s="101" t="s">
        <v>89</v>
      </c>
      <c r="C390" s="101" t="s">
        <v>84</v>
      </c>
      <c r="D390" s="104" t="s">
        <v>289</v>
      </c>
      <c r="E390" s="104" t="s">
        <v>289</v>
      </c>
      <c r="F390" s="104" t="s">
        <v>289</v>
      </c>
      <c r="G390" s="104" t="s">
        <v>289</v>
      </c>
      <c r="H390" s="104" t="s">
        <v>289</v>
      </c>
    </row>
    <row r="391" spans="1:8" s="20" customFormat="1" ht="30">
      <c r="A391" s="104" t="s">
        <v>500</v>
      </c>
      <c r="B391" s="101" t="s">
        <v>91</v>
      </c>
      <c r="C391" s="101" t="s">
        <v>84</v>
      </c>
      <c r="D391" s="104" t="s">
        <v>289</v>
      </c>
      <c r="E391" s="104" t="s">
        <v>289</v>
      </c>
      <c r="F391" s="104" t="s">
        <v>289</v>
      </c>
      <c r="G391" s="104" t="s">
        <v>289</v>
      </c>
      <c r="H391" s="104" t="s">
        <v>289</v>
      </c>
    </row>
    <row r="392" spans="1:8" s="20" customFormat="1" ht="30">
      <c r="A392" s="104" t="s">
        <v>90</v>
      </c>
      <c r="B392" s="101" t="s">
        <v>501</v>
      </c>
      <c r="C392" s="101" t="s">
        <v>84</v>
      </c>
      <c r="D392" s="104" t="s">
        <v>289</v>
      </c>
      <c r="E392" s="104" t="s">
        <v>289</v>
      </c>
      <c r="F392" s="104" t="s">
        <v>289</v>
      </c>
      <c r="G392" s="104" t="s">
        <v>289</v>
      </c>
      <c r="H392" s="104" t="s">
        <v>289</v>
      </c>
    </row>
    <row r="393" spans="1:8" s="20" customFormat="1" ht="41.25" customHeight="1">
      <c r="A393" s="104" t="s">
        <v>92</v>
      </c>
      <c r="B393" s="101" t="s">
        <v>502</v>
      </c>
      <c r="C393" s="101" t="s">
        <v>84</v>
      </c>
      <c r="D393" s="43">
        <f>D394</f>
        <v>1.07056</v>
      </c>
      <c r="E393" s="43">
        <f>E394</f>
        <v>0.53549712000000005</v>
      </c>
      <c r="F393" s="43">
        <f>F394</f>
        <v>-0.53506287999999991</v>
      </c>
      <c r="G393" s="90">
        <f>G394</f>
        <v>-49.979719025556712</v>
      </c>
      <c r="H393" s="70" t="str">
        <f>H394</f>
        <v>работы продолжатся
 выполняться в 
4 кв. 2021г.</v>
      </c>
    </row>
    <row r="394" spans="1:8" s="20" customFormat="1" ht="41.25" customHeight="1">
      <c r="A394" s="104" t="s">
        <v>503</v>
      </c>
      <c r="B394" s="101" t="s">
        <v>504</v>
      </c>
      <c r="C394" s="101" t="s">
        <v>84</v>
      </c>
      <c r="D394" s="43">
        <f>D400</f>
        <v>1.07056</v>
      </c>
      <c r="E394" s="43">
        <f>E400</f>
        <v>0.53549712000000005</v>
      </c>
      <c r="F394" s="43">
        <f>F400</f>
        <v>-0.53506287999999991</v>
      </c>
      <c r="G394" s="90">
        <f>G400</f>
        <v>-49.979719025556712</v>
      </c>
      <c r="H394" s="70" t="str">
        <f>H400</f>
        <v>работы продолжатся
 выполняться в 
4 кв. 2021г.</v>
      </c>
    </row>
    <row r="395" spans="1:8" s="20" customFormat="1" ht="30">
      <c r="A395" s="104" t="s">
        <v>505</v>
      </c>
      <c r="B395" s="101" t="s">
        <v>506</v>
      </c>
      <c r="C395" s="101" t="s">
        <v>84</v>
      </c>
      <c r="D395" s="104" t="s">
        <v>289</v>
      </c>
      <c r="E395" s="104" t="s">
        <v>289</v>
      </c>
      <c r="F395" s="104" t="s">
        <v>289</v>
      </c>
      <c r="G395" s="104" t="s">
        <v>289</v>
      </c>
      <c r="H395" s="104" t="s">
        <v>289</v>
      </c>
    </row>
    <row r="396" spans="1:8" s="20" customFormat="1" ht="30">
      <c r="A396" s="104" t="s">
        <v>507</v>
      </c>
      <c r="B396" s="101" t="s">
        <v>87</v>
      </c>
      <c r="C396" s="101" t="s">
        <v>84</v>
      </c>
      <c r="D396" s="104" t="s">
        <v>289</v>
      </c>
      <c r="E396" s="104" t="s">
        <v>289</v>
      </c>
      <c r="F396" s="104" t="s">
        <v>289</v>
      </c>
      <c r="G396" s="104" t="s">
        <v>289</v>
      </c>
      <c r="H396" s="104" t="s">
        <v>289</v>
      </c>
    </row>
    <row r="397" spans="1:8" s="20" customFormat="1" ht="30">
      <c r="A397" s="104" t="s">
        <v>508</v>
      </c>
      <c r="B397" s="101" t="s">
        <v>89</v>
      </c>
      <c r="C397" s="101" t="s">
        <v>84</v>
      </c>
      <c r="D397" s="104" t="s">
        <v>289</v>
      </c>
      <c r="E397" s="104" t="s">
        <v>289</v>
      </c>
      <c r="F397" s="104" t="s">
        <v>289</v>
      </c>
      <c r="G397" s="104" t="s">
        <v>289</v>
      </c>
      <c r="H397" s="104" t="s">
        <v>289</v>
      </c>
    </row>
    <row r="398" spans="1:8" s="20" customFormat="1" ht="30">
      <c r="A398" s="104" t="s">
        <v>509</v>
      </c>
      <c r="B398" s="101" t="s">
        <v>91</v>
      </c>
      <c r="C398" s="101" t="s">
        <v>84</v>
      </c>
      <c r="D398" s="104" t="s">
        <v>289</v>
      </c>
      <c r="E398" s="104" t="s">
        <v>289</v>
      </c>
      <c r="F398" s="104" t="s">
        <v>289</v>
      </c>
      <c r="G398" s="104" t="s">
        <v>289</v>
      </c>
      <c r="H398" s="104" t="s">
        <v>289</v>
      </c>
    </row>
    <row r="399" spans="1:8" s="20" customFormat="1" ht="30">
      <c r="A399" s="104" t="s">
        <v>510</v>
      </c>
      <c r="B399" s="101" t="s">
        <v>301</v>
      </c>
      <c r="C399" s="101" t="s">
        <v>84</v>
      </c>
      <c r="D399" s="104" t="s">
        <v>289</v>
      </c>
      <c r="E399" s="104" t="s">
        <v>289</v>
      </c>
      <c r="F399" s="104" t="s">
        <v>289</v>
      </c>
      <c r="G399" s="104" t="s">
        <v>289</v>
      </c>
      <c r="H399" s="104" t="s">
        <v>289</v>
      </c>
    </row>
    <row r="400" spans="1:8" s="20" customFormat="1" ht="36">
      <c r="A400" s="104" t="s">
        <v>511</v>
      </c>
      <c r="B400" s="101" t="s">
        <v>304</v>
      </c>
      <c r="C400" s="101" t="s">
        <v>84</v>
      </c>
      <c r="D400" s="43">
        <v>1.07056</v>
      </c>
      <c r="E400" s="43">
        <v>0.53549712000000005</v>
      </c>
      <c r="F400" s="43">
        <f>E400-D400</f>
        <v>-0.53506287999999991</v>
      </c>
      <c r="G400" s="90">
        <f>F400/D400*100</f>
        <v>-49.979719025556712</v>
      </c>
      <c r="H400" s="70" t="s">
        <v>1064</v>
      </c>
    </row>
    <row r="401" spans="1:8" s="20" customFormat="1" ht="30">
      <c r="A401" s="104" t="s">
        <v>512</v>
      </c>
      <c r="B401" s="101" t="s">
        <v>306</v>
      </c>
      <c r="C401" s="101" t="s">
        <v>84</v>
      </c>
      <c r="D401" s="104" t="s">
        <v>289</v>
      </c>
      <c r="E401" s="104" t="s">
        <v>289</v>
      </c>
      <c r="F401" s="104" t="s">
        <v>289</v>
      </c>
      <c r="G401" s="104" t="s">
        <v>289</v>
      </c>
      <c r="H401" s="104" t="s">
        <v>289</v>
      </c>
    </row>
    <row r="402" spans="1:8" s="20" customFormat="1" ht="30">
      <c r="A402" s="104" t="s">
        <v>513</v>
      </c>
      <c r="B402" s="101" t="s">
        <v>312</v>
      </c>
      <c r="C402" s="101" t="s">
        <v>321</v>
      </c>
      <c r="D402" s="104" t="s">
        <v>289</v>
      </c>
      <c r="E402" s="104" t="s">
        <v>289</v>
      </c>
      <c r="F402" s="104" t="s">
        <v>289</v>
      </c>
      <c r="G402" s="104" t="s">
        <v>289</v>
      </c>
      <c r="H402" s="104" t="s">
        <v>289</v>
      </c>
    </row>
    <row r="403" spans="1:8" s="20" customFormat="1" ht="30">
      <c r="A403" s="104" t="s">
        <v>514</v>
      </c>
      <c r="B403" s="101" t="s">
        <v>313</v>
      </c>
      <c r="C403" s="101" t="s">
        <v>84</v>
      </c>
      <c r="D403" s="104" t="s">
        <v>289</v>
      </c>
      <c r="E403" s="104" t="s">
        <v>289</v>
      </c>
      <c r="F403" s="104" t="s">
        <v>289</v>
      </c>
      <c r="G403" s="104" t="s">
        <v>289</v>
      </c>
      <c r="H403" s="104" t="s">
        <v>289</v>
      </c>
    </row>
    <row r="404" spans="1:8" s="20" customFormat="1" ht="30">
      <c r="A404" s="104" t="s">
        <v>515</v>
      </c>
      <c r="B404" s="101" t="s">
        <v>315</v>
      </c>
      <c r="C404" s="101" t="s">
        <v>84</v>
      </c>
      <c r="D404" s="104" t="s">
        <v>289</v>
      </c>
      <c r="E404" s="104" t="s">
        <v>289</v>
      </c>
      <c r="F404" s="104" t="s">
        <v>289</v>
      </c>
      <c r="G404" s="104" t="s">
        <v>289</v>
      </c>
      <c r="H404" s="104" t="s">
        <v>289</v>
      </c>
    </row>
    <row r="405" spans="1:8" s="20" customFormat="1" ht="30">
      <c r="A405" s="104" t="s">
        <v>516</v>
      </c>
      <c r="B405" s="101" t="s">
        <v>107</v>
      </c>
      <c r="C405" s="101" t="s">
        <v>84</v>
      </c>
      <c r="D405" s="104" t="s">
        <v>289</v>
      </c>
      <c r="E405" s="104" t="s">
        <v>289</v>
      </c>
      <c r="F405" s="104" t="s">
        <v>289</v>
      </c>
      <c r="G405" s="104" t="s">
        <v>289</v>
      </c>
      <c r="H405" s="104" t="s">
        <v>289</v>
      </c>
    </row>
    <row r="406" spans="1:8" s="20" customFormat="1" ht="30">
      <c r="A406" s="104" t="s">
        <v>517</v>
      </c>
      <c r="B406" s="101" t="s">
        <v>109</v>
      </c>
      <c r="C406" s="101" t="s">
        <v>84</v>
      </c>
      <c r="D406" s="104" t="s">
        <v>289</v>
      </c>
      <c r="E406" s="104" t="s">
        <v>289</v>
      </c>
      <c r="F406" s="104" t="s">
        <v>289</v>
      </c>
      <c r="G406" s="104" t="s">
        <v>289</v>
      </c>
      <c r="H406" s="104" t="s">
        <v>289</v>
      </c>
    </row>
    <row r="407" spans="1:8" s="20" customFormat="1" ht="30">
      <c r="A407" s="104" t="s">
        <v>518</v>
      </c>
      <c r="B407" s="101" t="s">
        <v>519</v>
      </c>
      <c r="C407" s="101" t="s">
        <v>84</v>
      </c>
      <c r="D407" s="104" t="s">
        <v>289</v>
      </c>
      <c r="E407" s="104" t="s">
        <v>289</v>
      </c>
      <c r="F407" s="104" t="s">
        <v>289</v>
      </c>
      <c r="G407" s="104" t="s">
        <v>289</v>
      </c>
      <c r="H407" s="104" t="s">
        <v>289</v>
      </c>
    </row>
    <row r="408" spans="1:8" s="20" customFormat="1" ht="30">
      <c r="A408" s="104" t="s">
        <v>520</v>
      </c>
      <c r="B408" s="101" t="s">
        <v>521</v>
      </c>
      <c r="C408" s="101" t="s">
        <v>84</v>
      </c>
      <c r="D408" s="104" t="s">
        <v>289</v>
      </c>
      <c r="E408" s="104" t="s">
        <v>289</v>
      </c>
      <c r="F408" s="104" t="s">
        <v>289</v>
      </c>
      <c r="G408" s="104" t="s">
        <v>289</v>
      </c>
      <c r="H408" s="104" t="s">
        <v>289</v>
      </c>
    </row>
    <row r="409" spans="1:8" s="20" customFormat="1" ht="30">
      <c r="A409" s="104" t="s">
        <v>522</v>
      </c>
      <c r="B409" s="101" t="s">
        <v>506</v>
      </c>
      <c r="C409" s="101" t="s">
        <v>84</v>
      </c>
      <c r="D409" s="104" t="s">
        <v>289</v>
      </c>
      <c r="E409" s="104" t="s">
        <v>289</v>
      </c>
      <c r="F409" s="104" t="s">
        <v>289</v>
      </c>
      <c r="G409" s="104" t="s">
        <v>289</v>
      </c>
      <c r="H409" s="104" t="s">
        <v>289</v>
      </c>
    </row>
    <row r="410" spans="1:8" s="20" customFormat="1" ht="30">
      <c r="A410" s="104" t="s">
        <v>523</v>
      </c>
      <c r="B410" s="101" t="s">
        <v>87</v>
      </c>
      <c r="C410" s="101" t="s">
        <v>84</v>
      </c>
      <c r="D410" s="104" t="s">
        <v>289</v>
      </c>
      <c r="E410" s="104" t="s">
        <v>289</v>
      </c>
      <c r="F410" s="104" t="s">
        <v>289</v>
      </c>
      <c r="G410" s="104" t="s">
        <v>289</v>
      </c>
      <c r="H410" s="104" t="s">
        <v>289</v>
      </c>
    </row>
    <row r="411" spans="1:8" s="20" customFormat="1" ht="30">
      <c r="A411" s="104" t="s">
        <v>524</v>
      </c>
      <c r="B411" s="101" t="s">
        <v>89</v>
      </c>
      <c r="C411" s="101" t="s">
        <v>84</v>
      </c>
      <c r="D411" s="104" t="s">
        <v>289</v>
      </c>
      <c r="E411" s="104" t="s">
        <v>289</v>
      </c>
      <c r="F411" s="104" t="s">
        <v>289</v>
      </c>
      <c r="G411" s="104" t="s">
        <v>289</v>
      </c>
      <c r="H411" s="104" t="s">
        <v>289</v>
      </c>
    </row>
    <row r="412" spans="1:8" s="20" customFormat="1" ht="30">
      <c r="A412" s="104" t="s">
        <v>525</v>
      </c>
      <c r="B412" s="101" t="s">
        <v>91</v>
      </c>
      <c r="C412" s="101" t="s">
        <v>84</v>
      </c>
      <c r="D412" s="104" t="s">
        <v>289</v>
      </c>
      <c r="E412" s="104" t="s">
        <v>289</v>
      </c>
      <c r="F412" s="104" t="s">
        <v>289</v>
      </c>
      <c r="G412" s="104" t="s">
        <v>289</v>
      </c>
      <c r="H412" s="104" t="s">
        <v>289</v>
      </c>
    </row>
    <row r="413" spans="1:8" s="20" customFormat="1" ht="30">
      <c r="A413" s="104" t="s">
        <v>526</v>
      </c>
      <c r="B413" s="101" t="s">
        <v>301</v>
      </c>
      <c r="C413" s="101" t="s">
        <v>84</v>
      </c>
      <c r="D413" s="104" t="s">
        <v>289</v>
      </c>
      <c r="E413" s="104" t="s">
        <v>289</v>
      </c>
      <c r="F413" s="104" t="s">
        <v>289</v>
      </c>
      <c r="G413" s="104" t="s">
        <v>289</v>
      </c>
      <c r="H413" s="104" t="s">
        <v>289</v>
      </c>
    </row>
    <row r="414" spans="1:8" s="20" customFormat="1" ht="30">
      <c r="A414" s="104" t="s">
        <v>527</v>
      </c>
      <c r="B414" s="101" t="s">
        <v>304</v>
      </c>
      <c r="C414" s="101" t="s">
        <v>84</v>
      </c>
      <c r="D414" s="104" t="s">
        <v>289</v>
      </c>
      <c r="E414" s="104" t="s">
        <v>289</v>
      </c>
      <c r="F414" s="104" t="s">
        <v>289</v>
      </c>
      <c r="G414" s="104" t="s">
        <v>289</v>
      </c>
      <c r="H414" s="104" t="s">
        <v>289</v>
      </c>
    </row>
    <row r="415" spans="1:8" s="20" customFormat="1" ht="30">
      <c r="A415" s="104" t="s">
        <v>528</v>
      </c>
      <c r="B415" s="101" t="s">
        <v>306</v>
      </c>
      <c r="C415" s="101" t="s">
        <v>84</v>
      </c>
      <c r="D415" s="104" t="s">
        <v>289</v>
      </c>
      <c r="E415" s="104" t="s">
        <v>289</v>
      </c>
      <c r="F415" s="104" t="s">
        <v>289</v>
      </c>
      <c r="G415" s="104" t="s">
        <v>289</v>
      </c>
      <c r="H415" s="104" t="s">
        <v>289</v>
      </c>
    </row>
    <row r="416" spans="1:8" s="20" customFormat="1" ht="30">
      <c r="A416" s="104" t="s">
        <v>529</v>
      </c>
      <c r="B416" s="101" t="s">
        <v>312</v>
      </c>
      <c r="C416" s="101" t="s">
        <v>84</v>
      </c>
      <c r="D416" s="104" t="s">
        <v>289</v>
      </c>
      <c r="E416" s="104" t="s">
        <v>289</v>
      </c>
      <c r="F416" s="104" t="s">
        <v>289</v>
      </c>
      <c r="G416" s="104" t="s">
        <v>289</v>
      </c>
      <c r="H416" s="104" t="s">
        <v>289</v>
      </c>
    </row>
    <row r="417" spans="1:8" s="20" customFormat="1" ht="30">
      <c r="A417" s="104" t="s">
        <v>530</v>
      </c>
      <c r="B417" s="101" t="s">
        <v>313</v>
      </c>
      <c r="C417" s="101" t="s">
        <v>84</v>
      </c>
      <c r="D417" s="104" t="s">
        <v>289</v>
      </c>
      <c r="E417" s="104" t="s">
        <v>289</v>
      </c>
      <c r="F417" s="104" t="s">
        <v>289</v>
      </c>
      <c r="G417" s="104" t="s">
        <v>289</v>
      </c>
      <c r="H417" s="104" t="s">
        <v>289</v>
      </c>
    </row>
    <row r="418" spans="1:8" s="20" customFormat="1" ht="30">
      <c r="A418" s="104" t="s">
        <v>531</v>
      </c>
      <c r="B418" s="101" t="s">
        <v>315</v>
      </c>
      <c r="C418" s="101" t="s">
        <v>84</v>
      </c>
      <c r="D418" s="104" t="s">
        <v>289</v>
      </c>
      <c r="E418" s="104" t="s">
        <v>289</v>
      </c>
      <c r="F418" s="104" t="s">
        <v>289</v>
      </c>
      <c r="G418" s="104" t="s">
        <v>289</v>
      </c>
      <c r="H418" s="104" t="s">
        <v>289</v>
      </c>
    </row>
    <row r="419" spans="1:8" s="20" customFormat="1" ht="30">
      <c r="A419" s="104" t="s">
        <v>532</v>
      </c>
      <c r="B419" s="101" t="s">
        <v>107</v>
      </c>
      <c r="C419" s="101" t="s">
        <v>84</v>
      </c>
      <c r="D419" s="104" t="s">
        <v>289</v>
      </c>
      <c r="E419" s="104" t="s">
        <v>289</v>
      </c>
      <c r="F419" s="104" t="s">
        <v>289</v>
      </c>
      <c r="G419" s="104" t="s">
        <v>289</v>
      </c>
      <c r="H419" s="104" t="s">
        <v>289</v>
      </c>
    </row>
    <row r="420" spans="1:8" s="20" customFormat="1" ht="30">
      <c r="A420" s="104" t="s">
        <v>533</v>
      </c>
      <c r="B420" s="101" t="s">
        <v>109</v>
      </c>
      <c r="C420" s="101" t="s">
        <v>84</v>
      </c>
      <c r="D420" s="104" t="s">
        <v>289</v>
      </c>
      <c r="E420" s="104" t="s">
        <v>289</v>
      </c>
      <c r="F420" s="104" t="s">
        <v>289</v>
      </c>
      <c r="G420" s="104" t="s">
        <v>289</v>
      </c>
      <c r="H420" s="104" t="s">
        <v>289</v>
      </c>
    </row>
    <row r="421" spans="1:8" s="20" customFormat="1" ht="30">
      <c r="A421" s="104" t="s">
        <v>94</v>
      </c>
      <c r="B421" s="101" t="s">
        <v>534</v>
      </c>
      <c r="C421" s="101" t="s">
        <v>84</v>
      </c>
      <c r="D421" s="104">
        <v>0.66200000000000003</v>
      </c>
      <c r="E421" s="43">
        <v>0</v>
      </c>
      <c r="F421" s="43">
        <f>E421-D421</f>
        <v>-0.66200000000000003</v>
      </c>
      <c r="G421" s="104">
        <f>F421*100/D421</f>
        <v>-100</v>
      </c>
      <c r="H421" s="70" t="s">
        <v>1028</v>
      </c>
    </row>
    <row r="422" spans="1:8" s="20" customFormat="1" ht="30">
      <c r="A422" s="104" t="s">
        <v>96</v>
      </c>
      <c r="B422" s="101" t="s">
        <v>535</v>
      </c>
      <c r="C422" s="101" t="s">
        <v>84</v>
      </c>
      <c r="D422" s="104" t="s">
        <v>289</v>
      </c>
      <c r="E422" s="43" t="s">
        <v>289</v>
      </c>
      <c r="F422" s="43" t="s">
        <v>289</v>
      </c>
      <c r="G422" s="104" t="s">
        <v>289</v>
      </c>
      <c r="H422" s="70" t="s">
        <v>289</v>
      </c>
    </row>
    <row r="423" spans="1:8" s="20" customFormat="1" ht="30">
      <c r="A423" s="104" t="s">
        <v>536</v>
      </c>
      <c r="B423" s="101" t="s">
        <v>537</v>
      </c>
      <c r="C423" s="101" t="s">
        <v>84</v>
      </c>
      <c r="D423" s="104" t="s">
        <v>289</v>
      </c>
      <c r="E423" s="104" t="s">
        <v>289</v>
      </c>
      <c r="F423" s="104" t="s">
        <v>289</v>
      </c>
      <c r="G423" s="104" t="s">
        <v>289</v>
      </c>
      <c r="H423" s="104" t="s">
        <v>289</v>
      </c>
    </row>
    <row r="424" spans="1:8" s="20" customFormat="1" ht="30">
      <c r="A424" s="104" t="s">
        <v>538</v>
      </c>
      <c r="B424" s="101" t="s">
        <v>539</v>
      </c>
      <c r="C424" s="101" t="s">
        <v>84</v>
      </c>
      <c r="D424" s="104" t="s">
        <v>289</v>
      </c>
      <c r="E424" s="104" t="s">
        <v>289</v>
      </c>
      <c r="F424" s="104" t="s">
        <v>289</v>
      </c>
      <c r="G424" s="104" t="s">
        <v>289</v>
      </c>
      <c r="H424" s="104" t="s">
        <v>289</v>
      </c>
    </row>
    <row r="425" spans="1:8" s="30" customFormat="1" ht="28.5">
      <c r="A425" s="102" t="s">
        <v>540</v>
      </c>
      <c r="B425" s="103" t="s">
        <v>541</v>
      </c>
      <c r="C425" s="103" t="s">
        <v>84</v>
      </c>
      <c r="D425" s="102" t="s">
        <v>289</v>
      </c>
      <c r="E425" s="102" t="s">
        <v>289</v>
      </c>
      <c r="F425" s="102" t="s">
        <v>289</v>
      </c>
      <c r="G425" s="102" t="s">
        <v>289</v>
      </c>
      <c r="H425" s="102" t="s">
        <v>289</v>
      </c>
    </row>
    <row r="426" spans="1:8" s="20" customFormat="1" ht="30">
      <c r="A426" s="104" t="s">
        <v>113</v>
      </c>
      <c r="B426" s="101" t="s">
        <v>542</v>
      </c>
      <c r="C426" s="101" t="s">
        <v>84</v>
      </c>
      <c r="D426" s="104" t="s">
        <v>289</v>
      </c>
      <c r="E426" s="104" t="s">
        <v>289</v>
      </c>
      <c r="F426" s="104" t="s">
        <v>289</v>
      </c>
      <c r="G426" s="104" t="s">
        <v>289</v>
      </c>
      <c r="H426" s="104" t="s">
        <v>289</v>
      </c>
    </row>
    <row r="427" spans="1:8" s="20" customFormat="1" ht="30">
      <c r="A427" s="104" t="s">
        <v>117</v>
      </c>
      <c r="B427" s="101" t="s">
        <v>543</v>
      </c>
      <c r="C427" s="101" t="s">
        <v>84</v>
      </c>
      <c r="D427" s="104" t="s">
        <v>289</v>
      </c>
      <c r="E427" s="104" t="s">
        <v>289</v>
      </c>
      <c r="F427" s="104" t="s">
        <v>289</v>
      </c>
      <c r="G427" s="104" t="s">
        <v>289</v>
      </c>
      <c r="H427" s="104" t="s">
        <v>289</v>
      </c>
    </row>
    <row r="428" spans="1:8" s="20" customFormat="1" ht="30">
      <c r="A428" s="104" t="s">
        <v>118</v>
      </c>
      <c r="B428" s="101" t="s">
        <v>544</v>
      </c>
      <c r="C428" s="101" t="s">
        <v>84</v>
      </c>
      <c r="D428" s="104" t="s">
        <v>289</v>
      </c>
      <c r="E428" s="104" t="s">
        <v>289</v>
      </c>
      <c r="F428" s="104" t="s">
        <v>289</v>
      </c>
      <c r="G428" s="104" t="s">
        <v>289</v>
      </c>
      <c r="H428" s="104" t="s">
        <v>289</v>
      </c>
    </row>
    <row r="429" spans="1:8" s="20" customFormat="1" ht="30">
      <c r="A429" s="104" t="s">
        <v>119</v>
      </c>
      <c r="B429" s="101" t="s">
        <v>545</v>
      </c>
      <c r="C429" s="101" t="s">
        <v>84</v>
      </c>
      <c r="D429" s="104" t="s">
        <v>289</v>
      </c>
      <c r="E429" s="104" t="s">
        <v>289</v>
      </c>
      <c r="F429" s="104" t="s">
        <v>289</v>
      </c>
      <c r="G429" s="104" t="s">
        <v>289</v>
      </c>
      <c r="H429" s="104" t="s">
        <v>289</v>
      </c>
    </row>
    <row r="430" spans="1:8" s="20" customFormat="1" ht="30">
      <c r="A430" s="104" t="s">
        <v>120</v>
      </c>
      <c r="B430" s="101" t="s">
        <v>546</v>
      </c>
      <c r="C430" s="101" t="s">
        <v>84</v>
      </c>
      <c r="D430" s="104" t="s">
        <v>289</v>
      </c>
      <c r="E430" s="104" t="s">
        <v>289</v>
      </c>
      <c r="F430" s="104" t="s">
        <v>289</v>
      </c>
      <c r="G430" s="104" t="s">
        <v>289</v>
      </c>
      <c r="H430" s="104" t="s">
        <v>289</v>
      </c>
    </row>
    <row r="431" spans="1:8" s="20" customFormat="1" ht="30">
      <c r="A431" s="104" t="s">
        <v>160</v>
      </c>
      <c r="B431" s="101" t="s">
        <v>547</v>
      </c>
      <c r="C431" s="101" t="s">
        <v>84</v>
      </c>
      <c r="D431" s="104" t="s">
        <v>289</v>
      </c>
      <c r="E431" s="104" t="s">
        <v>289</v>
      </c>
      <c r="F431" s="104" t="s">
        <v>289</v>
      </c>
      <c r="G431" s="104" t="s">
        <v>289</v>
      </c>
      <c r="H431" s="104" t="s">
        <v>289</v>
      </c>
    </row>
    <row r="432" spans="1:8" s="20" customFormat="1" ht="30">
      <c r="A432" s="104" t="s">
        <v>548</v>
      </c>
      <c r="B432" s="101" t="s">
        <v>549</v>
      </c>
      <c r="C432" s="101" t="s">
        <v>84</v>
      </c>
      <c r="D432" s="104" t="s">
        <v>289</v>
      </c>
      <c r="E432" s="104" t="s">
        <v>289</v>
      </c>
      <c r="F432" s="104" t="s">
        <v>289</v>
      </c>
      <c r="G432" s="104" t="s">
        <v>289</v>
      </c>
      <c r="H432" s="104" t="s">
        <v>289</v>
      </c>
    </row>
    <row r="433" spans="1:8" s="20" customFormat="1" ht="30">
      <c r="A433" s="104" t="s">
        <v>162</v>
      </c>
      <c r="B433" s="101" t="s">
        <v>550</v>
      </c>
      <c r="C433" s="101" t="s">
        <v>84</v>
      </c>
      <c r="D433" s="104" t="s">
        <v>289</v>
      </c>
      <c r="E433" s="104" t="s">
        <v>289</v>
      </c>
      <c r="F433" s="104" t="s">
        <v>289</v>
      </c>
      <c r="G433" s="104" t="s">
        <v>289</v>
      </c>
      <c r="H433" s="104" t="s">
        <v>289</v>
      </c>
    </row>
    <row r="434" spans="1:8" s="20" customFormat="1" ht="30">
      <c r="A434" s="104" t="s">
        <v>551</v>
      </c>
      <c r="B434" s="101" t="s">
        <v>552</v>
      </c>
      <c r="C434" s="101" t="s">
        <v>84</v>
      </c>
      <c r="D434" s="104" t="s">
        <v>289</v>
      </c>
      <c r="E434" s="104" t="s">
        <v>289</v>
      </c>
      <c r="F434" s="104" t="s">
        <v>289</v>
      </c>
      <c r="G434" s="104" t="s">
        <v>289</v>
      </c>
      <c r="H434" s="104" t="s">
        <v>289</v>
      </c>
    </row>
    <row r="435" spans="1:8" s="20" customFormat="1" ht="30">
      <c r="A435" s="104" t="s">
        <v>121</v>
      </c>
      <c r="B435" s="101" t="s">
        <v>553</v>
      </c>
      <c r="C435" s="101" t="s">
        <v>84</v>
      </c>
      <c r="D435" s="104" t="s">
        <v>289</v>
      </c>
      <c r="E435" s="104" t="s">
        <v>289</v>
      </c>
      <c r="F435" s="104" t="s">
        <v>289</v>
      </c>
      <c r="G435" s="104" t="s">
        <v>289</v>
      </c>
      <c r="H435" s="104" t="s">
        <v>289</v>
      </c>
    </row>
    <row r="436" spans="1:8" s="20" customFormat="1" ht="30">
      <c r="A436" s="104" t="s">
        <v>122</v>
      </c>
      <c r="B436" s="101" t="s">
        <v>554</v>
      </c>
      <c r="C436" s="101" t="s">
        <v>84</v>
      </c>
      <c r="D436" s="104" t="s">
        <v>289</v>
      </c>
      <c r="E436" s="104" t="s">
        <v>289</v>
      </c>
      <c r="F436" s="104" t="s">
        <v>289</v>
      </c>
      <c r="G436" s="104" t="s">
        <v>289</v>
      </c>
      <c r="H436" s="104" t="s">
        <v>289</v>
      </c>
    </row>
    <row r="437" spans="1:8" s="30" customFormat="1" ht="14.25">
      <c r="A437" s="102" t="s">
        <v>180</v>
      </c>
      <c r="B437" s="103" t="s">
        <v>173</v>
      </c>
      <c r="C437" s="103" t="s">
        <v>289</v>
      </c>
      <c r="D437" s="103" t="s">
        <v>15</v>
      </c>
      <c r="E437" s="103" t="s">
        <v>15</v>
      </c>
      <c r="F437" s="103" t="s">
        <v>15</v>
      </c>
      <c r="G437" s="103" t="s">
        <v>15</v>
      </c>
      <c r="H437" s="103" t="s">
        <v>15</v>
      </c>
    </row>
    <row r="438" spans="1:8" s="20" customFormat="1" ht="45">
      <c r="A438" s="104" t="s">
        <v>555</v>
      </c>
      <c r="B438" s="101" t="s">
        <v>556</v>
      </c>
      <c r="C438" s="101" t="s">
        <v>84</v>
      </c>
      <c r="D438" s="100" t="s">
        <v>289</v>
      </c>
      <c r="E438" s="104" t="s">
        <v>289</v>
      </c>
      <c r="F438" s="104" t="s">
        <v>289</v>
      </c>
      <c r="G438" s="104" t="s">
        <v>289</v>
      </c>
      <c r="H438" s="104" t="s">
        <v>289</v>
      </c>
    </row>
    <row r="439" spans="1:8" s="20" customFormat="1" ht="30">
      <c r="A439" s="104" t="s">
        <v>182</v>
      </c>
      <c r="B439" s="101" t="s">
        <v>557</v>
      </c>
      <c r="C439" s="101" t="s">
        <v>84</v>
      </c>
      <c r="D439" s="100" t="s">
        <v>289</v>
      </c>
      <c r="E439" s="104" t="s">
        <v>289</v>
      </c>
      <c r="F439" s="104" t="s">
        <v>289</v>
      </c>
      <c r="G439" s="104" t="s">
        <v>289</v>
      </c>
      <c r="H439" s="104" t="s">
        <v>289</v>
      </c>
    </row>
    <row r="440" spans="1:8" s="20" customFormat="1" ht="30">
      <c r="A440" s="104" t="s">
        <v>183</v>
      </c>
      <c r="B440" s="101" t="s">
        <v>558</v>
      </c>
      <c r="C440" s="101" t="s">
        <v>84</v>
      </c>
      <c r="D440" s="100" t="s">
        <v>289</v>
      </c>
      <c r="E440" s="104" t="s">
        <v>289</v>
      </c>
      <c r="F440" s="104" t="s">
        <v>289</v>
      </c>
      <c r="G440" s="104" t="s">
        <v>289</v>
      </c>
      <c r="H440" s="104" t="s">
        <v>289</v>
      </c>
    </row>
    <row r="441" spans="1:8" s="20" customFormat="1" ht="30">
      <c r="A441" s="104" t="s">
        <v>184</v>
      </c>
      <c r="B441" s="101" t="s">
        <v>559</v>
      </c>
      <c r="C441" s="101" t="s">
        <v>84</v>
      </c>
      <c r="D441" s="100" t="s">
        <v>289</v>
      </c>
      <c r="E441" s="104" t="s">
        <v>289</v>
      </c>
      <c r="F441" s="104" t="s">
        <v>289</v>
      </c>
      <c r="G441" s="104" t="s">
        <v>289</v>
      </c>
      <c r="H441" s="104" t="s">
        <v>289</v>
      </c>
    </row>
    <row r="442" spans="1:8" s="20" customFormat="1" ht="45">
      <c r="A442" s="104" t="s">
        <v>185</v>
      </c>
      <c r="B442" s="101" t="s">
        <v>560</v>
      </c>
      <c r="C442" s="101" t="s">
        <v>289</v>
      </c>
      <c r="D442" s="100" t="s">
        <v>289</v>
      </c>
      <c r="E442" s="104" t="s">
        <v>289</v>
      </c>
      <c r="F442" s="104" t="s">
        <v>289</v>
      </c>
      <c r="G442" s="104" t="s">
        <v>289</v>
      </c>
      <c r="H442" s="104" t="s">
        <v>289</v>
      </c>
    </row>
    <row r="443" spans="1:8" s="20" customFormat="1" ht="30">
      <c r="A443" s="104" t="s">
        <v>561</v>
      </c>
      <c r="B443" s="101" t="s">
        <v>562</v>
      </c>
      <c r="C443" s="101" t="s">
        <v>84</v>
      </c>
      <c r="D443" s="100" t="s">
        <v>289</v>
      </c>
      <c r="E443" s="104" t="s">
        <v>289</v>
      </c>
      <c r="F443" s="104" t="s">
        <v>289</v>
      </c>
      <c r="G443" s="104" t="s">
        <v>289</v>
      </c>
      <c r="H443" s="104" t="s">
        <v>289</v>
      </c>
    </row>
    <row r="444" spans="1:8" s="20" customFormat="1" ht="30">
      <c r="A444" s="104" t="s">
        <v>563</v>
      </c>
      <c r="B444" s="101" t="s">
        <v>564</v>
      </c>
      <c r="C444" s="101" t="s">
        <v>84</v>
      </c>
      <c r="D444" s="100" t="s">
        <v>289</v>
      </c>
      <c r="E444" s="104" t="s">
        <v>289</v>
      </c>
      <c r="F444" s="104" t="s">
        <v>289</v>
      </c>
      <c r="G444" s="104" t="s">
        <v>289</v>
      </c>
      <c r="H444" s="104" t="s">
        <v>289</v>
      </c>
    </row>
    <row r="445" spans="1:8" s="20" customFormat="1" ht="30">
      <c r="A445" s="104" t="s">
        <v>565</v>
      </c>
      <c r="B445" s="101" t="s">
        <v>566</v>
      </c>
      <c r="C445" s="101" t="s">
        <v>84</v>
      </c>
      <c r="D445" s="100" t="s">
        <v>289</v>
      </c>
      <c r="E445" s="104" t="s">
        <v>289</v>
      </c>
      <c r="F445" s="104" t="s">
        <v>289</v>
      </c>
      <c r="G445" s="104" t="s">
        <v>289</v>
      </c>
      <c r="H445" s="104" t="s">
        <v>289</v>
      </c>
    </row>
    <row r="446" spans="1:8" s="20" customFormat="1" ht="30" customHeight="1">
      <c r="A446" s="171" t="s">
        <v>567</v>
      </c>
      <c r="B446" s="172"/>
      <c r="C446" s="172"/>
      <c r="D446" s="172"/>
      <c r="E446" s="172"/>
      <c r="F446" s="172"/>
      <c r="G446" s="172"/>
      <c r="H446" s="173"/>
    </row>
    <row r="447" spans="1:8" s="20" customFormat="1">
      <c r="A447" s="169" t="s">
        <v>894</v>
      </c>
      <c r="B447" s="169"/>
      <c r="C447" s="169"/>
      <c r="D447" s="169"/>
      <c r="E447" s="169"/>
      <c r="F447" s="169"/>
      <c r="G447" s="169"/>
      <c r="H447" s="169"/>
    </row>
    <row r="448" spans="1:8" s="20" customFormat="1">
      <c r="A448" s="169" t="s">
        <v>568</v>
      </c>
      <c r="B448" s="169"/>
      <c r="C448" s="169"/>
      <c r="D448" s="169"/>
      <c r="E448" s="169"/>
      <c r="F448" s="169"/>
      <c r="G448" s="169"/>
      <c r="H448" s="169"/>
    </row>
    <row r="449" spans="1:8" s="20" customFormat="1">
      <c r="A449" s="169" t="s">
        <v>569</v>
      </c>
      <c r="B449" s="169"/>
      <c r="C449" s="169"/>
      <c r="D449" s="169"/>
      <c r="E449" s="169"/>
      <c r="F449" s="169"/>
      <c r="G449" s="169"/>
      <c r="H449" s="169"/>
    </row>
    <row r="450" spans="1:8" s="20" customFormat="1" ht="31.5" customHeight="1">
      <c r="A450" s="169" t="s">
        <v>895</v>
      </c>
      <c r="B450" s="169"/>
      <c r="C450" s="169"/>
      <c r="D450" s="169"/>
      <c r="E450" s="169"/>
      <c r="F450" s="169"/>
      <c r="G450" s="169"/>
      <c r="H450" s="169"/>
    </row>
    <row r="451" spans="1:8" s="20" customFormat="1">
      <c r="A451" s="169" t="s">
        <v>570</v>
      </c>
      <c r="B451" s="169"/>
      <c r="C451" s="169"/>
      <c r="D451" s="169"/>
      <c r="E451" s="169"/>
      <c r="F451" s="169"/>
      <c r="G451" s="169"/>
      <c r="H451" s="169"/>
    </row>
    <row r="452" spans="1:8" s="20" customFormat="1">
      <c r="A452" s="71"/>
    </row>
    <row r="453" spans="1:8">
      <c r="A453" s="72"/>
    </row>
    <row r="454" spans="1:8">
      <c r="A454" s="73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2:H12"/>
    <mergeCell ref="A11:J11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A16" workbookViewId="0">
      <selection activeCell="I14" sqref="I14:I15"/>
    </sheetView>
  </sheetViews>
  <sheetFormatPr defaultRowHeight="15"/>
  <cols>
    <col min="1" max="1" width="7.7109375" style="11" customWidth="1"/>
    <col min="2" max="2" width="39.140625" style="11" customWidth="1"/>
    <col min="3" max="3" width="18.5703125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24" t="s">
        <v>580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s="9" customFormat="1" ht="16.5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s="9" customFormat="1" ht="16.5">
      <c r="A3" s="124" t="s">
        <v>16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s="9" customFormat="1" ht="16.5">
      <c r="A4" s="125" t="s">
        <v>581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s="9" customFormat="1" ht="16.5">
      <c r="A5" s="125" t="s">
        <v>1057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4" s="9" customFormat="1" ht="16.5">
      <c r="A6" s="125" t="s">
        <v>977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</row>
    <row r="7" spans="1:24" s="9" customFormat="1" ht="16.5">
      <c r="A7" s="125" t="s">
        <v>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4" s="9" customFormat="1" ht="16.5">
      <c r="A8" s="125" t="s">
        <v>1035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4" s="9" customFormat="1" ht="16.5">
      <c r="A9" s="125" t="s">
        <v>978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4" s="9" customFormat="1" ht="16.5">
      <c r="A10" s="125" t="s">
        <v>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</row>
    <row r="11" spans="1:24" s="20" customFormat="1">
      <c r="A11" s="131" t="s">
        <v>3</v>
      </c>
      <c r="B11" s="131" t="s">
        <v>4</v>
      </c>
      <c r="C11" s="118" t="s">
        <v>5</v>
      </c>
      <c r="D11" s="115" t="s">
        <v>582</v>
      </c>
      <c r="E11" s="136"/>
      <c r="F11" s="136"/>
      <c r="G11" s="136"/>
      <c r="H11" s="136"/>
      <c r="I11" s="136"/>
      <c r="J11" s="136"/>
      <c r="K11" s="136"/>
      <c r="L11" s="136"/>
      <c r="M11" s="137"/>
      <c r="N11" s="131" t="s">
        <v>574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2" t="s">
        <v>18</v>
      </c>
    </row>
    <row r="12" spans="1:24" s="20" customFormat="1">
      <c r="A12" s="131"/>
      <c r="B12" s="131"/>
      <c r="C12" s="135"/>
      <c r="D12" s="115" t="s">
        <v>1036</v>
      </c>
      <c r="E12" s="136"/>
      <c r="F12" s="136"/>
      <c r="G12" s="136"/>
      <c r="H12" s="136"/>
      <c r="I12" s="136"/>
      <c r="J12" s="136"/>
      <c r="K12" s="136"/>
      <c r="L12" s="136"/>
      <c r="M12" s="137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3"/>
    </row>
    <row r="13" spans="1:24" s="20" customFormat="1" ht="15" customHeight="1">
      <c r="A13" s="131"/>
      <c r="B13" s="131"/>
      <c r="C13" s="135"/>
      <c r="D13" s="115" t="s">
        <v>7</v>
      </c>
      <c r="E13" s="136"/>
      <c r="F13" s="136"/>
      <c r="G13" s="136"/>
      <c r="H13" s="137"/>
      <c r="I13" s="115" t="s">
        <v>8</v>
      </c>
      <c r="J13" s="136"/>
      <c r="K13" s="136"/>
      <c r="L13" s="136"/>
      <c r="M13" s="137"/>
      <c r="N13" s="126" t="s">
        <v>899</v>
      </c>
      <c r="O13" s="126"/>
      <c r="P13" s="127" t="s">
        <v>9</v>
      </c>
      <c r="Q13" s="128"/>
      <c r="R13" s="126" t="s">
        <v>10</v>
      </c>
      <c r="S13" s="126"/>
      <c r="T13" s="126" t="s">
        <v>11</v>
      </c>
      <c r="U13" s="126"/>
      <c r="V13" s="126" t="s">
        <v>12</v>
      </c>
      <c r="W13" s="126"/>
      <c r="X13" s="133"/>
    </row>
    <row r="14" spans="1:24" s="20" customFormat="1" ht="199.5" customHeight="1">
      <c r="A14" s="131"/>
      <c r="B14" s="131"/>
      <c r="C14" s="135"/>
      <c r="D14" s="126" t="s">
        <v>898</v>
      </c>
      <c r="E14" s="126" t="s">
        <v>9</v>
      </c>
      <c r="F14" s="138" t="s">
        <v>10</v>
      </c>
      <c r="G14" s="138" t="s">
        <v>11</v>
      </c>
      <c r="H14" s="126" t="s">
        <v>12</v>
      </c>
      <c r="I14" s="126" t="s">
        <v>897</v>
      </c>
      <c r="J14" s="126" t="s">
        <v>9</v>
      </c>
      <c r="K14" s="126" t="s">
        <v>10</v>
      </c>
      <c r="L14" s="126" t="s">
        <v>11</v>
      </c>
      <c r="M14" s="126" t="s">
        <v>12</v>
      </c>
      <c r="N14" s="126"/>
      <c r="O14" s="126"/>
      <c r="P14" s="129"/>
      <c r="Q14" s="130"/>
      <c r="R14" s="126"/>
      <c r="S14" s="126"/>
      <c r="T14" s="126"/>
      <c r="U14" s="126"/>
      <c r="V14" s="126"/>
      <c r="W14" s="126"/>
      <c r="X14" s="133"/>
    </row>
    <row r="15" spans="1:24" s="20" customFormat="1" ht="64.5" customHeight="1">
      <c r="A15" s="131"/>
      <c r="B15" s="131"/>
      <c r="C15" s="119"/>
      <c r="D15" s="126"/>
      <c r="E15" s="126"/>
      <c r="F15" s="139"/>
      <c r="G15" s="139"/>
      <c r="H15" s="126"/>
      <c r="I15" s="126"/>
      <c r="J15" s="126"/>
      <c r="K15" s="126"/>
      <c r="L15" s="126"/>
      <c r="M15" s="126"/>
      <c r="N15" s="91" t="s">
        <v>13</v>
      </c>
      <c r="O15" s="91" t="s">
        <v>14</v>
      </c>
      <c r="P15" s="91" t="s">
        <v>13</v>
      </c>
      <c r="Q15" s="91" t="s">
        <v>14</v>
      </c>
      <c r="R15" s="91" t="s">
        <v>13</v>
      </c>
      <c r="S15" s="91" t="s">
        <v>14</v>
      </c>
      <c r="T15" s="91" t="s">
        <v>13</v>
      </c>
      <c r="U15" s="91" t="s">
        <v>14</v>
      </c>
      <c r="V15" s="91" t="s">
        <v>13</v>
      </c>
      <c r="W15" s="91" t="s">
        <v>14</v>
      </c>
      <c r="X15" s="134"/>
    </row>
    <row r="16" spans="1:24" s="58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3" t="s">
        <v>15</v>
      </c>
      <c r="B17" s="93" t="s">
        <v>15</v>
      </c>
      <c r="C17" s="93" t="s">
        <v>15</v>
      </c>
      <c r="D17" s="93" t="s">
        <v>15</v>
      </c>
      <c r="E17" s="93" t="s">
        <v>15</v>
      </c>
      <c r="F17" s="93" t="s">
        <v>15</v>
      </c>
      <c r="G17" s="93" t="s">
        <v>15</v>
      </c>
      <c r="H17" s="93" t="s">
        <v>15</v>
      </c>
      <c r="I17" s="93" t="s">
        <v>15</v>
      </c>
      <c r="J17" s="93" t="s">
        <v>15</v>
      </c>
      <c r="K17" s="93" t="s">
        <v>15</v>
      </c>
      <c r="L17" s="93" t="s">
        <v>15</v>
      </c>
      <c r="M17" s="93" t="s">
        <v>15</v>
      </c>
      <c r="N17" s="93" t="s">
        <v>15</v>
      </c>
      <c r="O17" s="93" t="s">
        <v>15</v>
      </c>
      <c r="P17" s="93" t="s">
        <v>15</v>
      </c>
      <c r="Q17" s="93" t="s">
        <v>15</v>
      </c>
      <c r="R17" s="93" t="s">
        <v>15</v>
      </c>
      <c r="S17" s="93" t="s">
        <v>15</v>
      </c>
      <c r="T17" s="93" t="s">
        <v>15</v>
      </c>
      <c r="U17" s="93" t="s">
        <v>15</v>
      </c>
      <c r="V17" s="93" t="s">
        <v>15</v>
      </c>
      <c r="W17" s="93" t="s">
        <v>15</v>
      </c>
      <c r="X17" s="93" t="s">
        <v>15</v>
      </c>
    </row>
    <row r="18" spans="1:25" s="30" customFormat="1" ht="28.5" customHeight="1">
      <c r="A18" s="123" t="s">
        <v>21</v>
      </c>
      <c r="B18" s="123"/>
      <c r="C18" s="123"/>
      <c r="D18" s="24">
        <f>D19+D20+D21+D22+D23+D24</f>
        <v>3.97</v>
      </c>
      <c r="E18" s="24">
        <v>0</v>
      </c>
      <c r="F18" s="24">
        <v>0</v>
      </c>
      <c r="G18" s="25">
        <f>G20+G22</f>
        <v>3.97</v>
      </c>
      <c r="H18" s="25">
        <v>0</v>
      </c>
      <c r="I18" s="25">
        <f>I20</f>
        <v>1.94636689</v>
      </c>
      <c r="J18" s="25">
        <v>0</v>
      </c>
      <c r="K18" s="25">
        <v>0</v>
      </c>
      <c r="L18" s="25">
        <f>L20+L22</f>
        <v>1.94636689</v>
      </c>
      <c r="M18" s="25">
        <v>0</v>
      </c>
      <c r="N18" s="25">
        <f>I18-D18</f>
        <v>-2.0236331100000005</v>
      </c>
      <c r="O18" s="59">
        <f>N18*100/D18</f>
        <v>-50.973126196473558</v>
      </c>
      <c r="P18" s="25">
        <v>0</v>
      </c>
      <c r="Q18" s="59">
        <v>0</v>
      </c>
      <c r="R18" s="25">
        <v>0</v>
      </c>
      <c r="S18" s="59">
        <v>0</v>
      </c>
      <c r="T18" s="25">
        <f>N18</f>
        <v>-2.0236331100000005</v>
      </c>
      <c r="U18" s="59">
        <f>T18*100/D18</f>
        <v>-50.973126196473558</v>
      </c>
      <c r="V18" s="25">
        <v>0</v>
      </c>
      <c r="W18" s="59">
        <v>0</v>
      </c>
      <c r="X18" s="25"/>
      <c r="Y18" s="47"/>
    </row>
    <row r="19" spans="1:25" s="30" customFormat="1" ht="28.5">
      <c r="A19" s="31" t="s">
        <v>905</v>
      </c>
      <c r="B19" s="32" t="s">
        <v>906</v>
      </c>
      <c r="C19" s="33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59">
        <v>0</v>
      </c>
      <c r="P19" s="25">
        <v>0</v>
      </c>
      <c r="Q19" s="59">
        <v>0</v>
      </c>
      <c r="R19" s="25">
        <v>0</v>
      </c>
      <c r="S19" s="59">
        <v>0</v>
      </c>
      <c r="T19" s="25">
        <v>0</v>
      </c>
      <c r="U19" s="59">
        <v>0</v>
      </c>
      <c r="V19" s="25">
        <v>0</v>
      </c>
      <c r="W19" s="59">
        <v>0</v>
      </c>
      <c r="X19" s="25"/>
      <c r="Y19" s="47"/>
    </row>
    <row r="20" spans="1:25" s="30" customFormat="1" ht="28.5">
      <c r="A20" s="31" t="s">
        <v>908</v>
      </c>
      <c r="B20" s="32" t="s">
        <v>909</v>
      </c>
      <c r="C20" s="33" t="s">
        <v>907</v>
      </c>
      <c r="D20" s="25">
        <f>D46</f>
        <v>3.97</v>
      </c>
      <c r="E20" s="25">
        <v>0</v>
      </c>
      <c r="F20" s="25">
        <v>0</v>
      </c>
      <c r="G20" s="25">
        <f>G25</f>
        <v>3.97</v>
      </c>
      <c r="H20" s="25">
        <v>0</v>
      </c>
      <c r="I20" s="25">
        <f>I25</f>
        <v>1.94636689</v>
      </c>
      <c r="J20" s="25">
        <v>0</v>
      </c>
      <c r="K20" s="25">
        <v>0</v>
      </c>
      <c r="L20" s="25">
        <f>L25</f>
        <v>1.94636689</v>
      </c>
      <c r="M20" s="25">
        <v>0</v>
      </c>
      <c r="N20" s="25">
        <f>I20-D20</f>
        <v>-2.0236331100000005</v>
      </c>
      <c r="O20" s="59">
        <f>N20*100/D20</f>
        <v>-50.973126196473558</v>
      </c>
      <c r="P20" s="25">
        <v>0</v>
      </c>
      <c r="Q20" s="59">
        <v>0</v>
      </c>
      <c r="R20" s="25">
        <v>0</v>
      </c>
      <c r="S20" s="59">
        <v>0</v>
      </c>
      <c r="T20" s="25">
        <f>N20</f>
        <v>-2.0236331100000005</v>
      </c>
      <c r="U20" s="59">
        <f>T20*100/D20</f>
        <v>-50.973126196473558</v>
      </c>
      <c r="V20" s="25">
        <v>0</v>
      </c>
      <c r="W20" s="59">
        <v>0</v>
      </c>
      <c r="X20" s="25"/>
      <c r="Y20" s="47"/>
    </row>
    <row r="21" spans="1:25" s="34" customFormat="1" ht="71.25">
      <c r="A21" s="31" t="s">
        <v>910</v>
      </c>
      <c r="B21" s="32" t="s">
        <v>911</v>
      </c>
      <c r="C21" s="33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59">
        <v>0</v>
      </c>
      <c r="P21" s="25">
        <v>0</v>
      </c>
      <c r="Q21" s="59">
        <v>0</v>
      </c>
      <c r="R21" s="25">
        <v>0</v>
      </c>
      <c r="S21" s="59">
        <v>0</v>
      </c>
      <c r="T21" s="25">
        <v>0</v>
      </c>
      <c r="U21" s="59">
        <v>0</v>
      </c>
      <c r="V21" s="25">
        <v>0</v>
      </c>
      <c r="W21" s="59">
        <v>0</v>
      </c>
      <c r="X21" s="25"/>
      <c r="Y21" s="52"/>
    </row>
    <row r="22" spans="1:25" s="34" customFormat="1" ht="42.75">
      <c r="A22" s="31" t="s">
        <v>912</v>
      </c>
      <c r="B22" s="32" t="s">
        <v>913</v>
      </c>
      <c r="C22" s="33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59">
        <v>0</v>
      </c>
      <c r="P22" s="25">
        <v>0</v>
      </c>
      <c r="Q22" s="59">
        <v>0</v>
      </c>
      <c r="R22" s="25">
        <v>0</v>
      </c>
      <c r="S22" s="59">
        <v>0</v>
      </c>
      <c r="T22" s="25">
        <f>N22</f>
        <v>0</v>
      </c>
      <c r="U22" s="59">
        <v>0</v>
      </c>
      <c r="V22" s="25">
        <v>0</v>
      </c>
      <c r="W22" s="59">
        <v>0</v>
      </c>
      <c r="X22" s="25"/>
      <c r="Y22" s="52"/>
    </row>
    <row r="23" spans="1:25" s="34" customFormat="1" ht="42.75">
      <c r="A23" s="31" t="s">
        <v>914</v>
      </c>
      <c r="B23" s="32" t="s">
        <v>915</v>
      </c>
      <c r="C23" s="33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59">
        <v>0</v>
      </c>
      <c r="P23" s="25">
        <v>0</v>
      </c>
      <c r="Q23" s="59">
        <v>0</v>
      </c>
      <c r="R23" s="25">
        <v>0</v>
      </c>
      <c r="S23" s="59">
        <v>0</v>
      </c>
      <c r="T23" s="25">
        <v>0</v>
      </c>
      <c r="U23" s="59">
        <v>0</v>
      </c>
      <c r="V23" s="25">
        <v>0</v>
      </c>
      <c r="W23" s="59">
        <v>0</v>
      </c>
      <c r="X23" s="25"/>
      <c r="Y23" s="52"/>
    </row>
    <row r="24" spans="1:25" s="34" customFormat="1" ht="28.5">
      <c r="A24" s="31" t="s">
        <v>916</v>
      </c>
      <c r="B24" s="32" t="s">
        <v>917</v>
      </c>
      <c r="C24" s="33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59">
        <v>0</v>
      </c>
      <c r="P24" s="25">
        <v>0</v>
      </c>
      <c r="Q24" s="59">
        <v>0</v>
      </c>
      <c r="R24" s="25">
        <v>0</v>
      </c>
      <c r="S24" s="59">
        <v>0</v>
      </c>
      <c r="T24" s="25">
        <v>0</v>
      </c>
      <c r="U24" s="59">
        <v>0</v>
      </c>
      <c r="V24" s="25">
        <v>0</v>
      </c>
      <c r="W24" s="59">
        <v>0</v>
      </c>
      <c r="X24" s="25"/>
      <c r="Y24" s="52"/>
    </row>
    <row r="25" spans="1:25" s="34" customFormat="1">
      <c r="A25" s="35" t="s">
        <v>918</v>
      </c>
      <c r="B25" s="78" t="s">
        <v>919</v>
      </c>
      <c r="C25" s="79" t="s">
        <v>907</v>
      </c>
      <c r="D25" s="25">
        <f>D46+D66+D69+D70+D71</f>
        <v>3.97</v>
      </c>
      <c r="E25" s="25">
        <v>0</v>
      </c>
      <c r="F25" s="25">
        <v>0</v>
      </c>
      <c r="G25" s="25">
        <f>G46</f>
        <v>3.97</v>
      </c>
      <c r="H25" s="25">
        <v>0</v>
      </c>
      <c r="I25" s="25">
        <f>I46</f>
        <v>1.94636689</v>
      </c>
      <c r="J25" s="25">
        <v>0</v>
      </c>
      <c r="K25" s="25">
        <v>0</v>
      </c>
      <c r="L25" s="25">
        <f>L46</f>
        <v>1.94636689</v>
      </c>
      <c r="M25" s="25">
        <v>0</v>
      </c>
      <c r="N25" s="25">
        <f>I25-D25</f>
        <v>-2.0236331100000005</v>
      </c>
      <c r="O25" s="59">
        <f>N25*100/D25</f>
        <v>-50.973126196473558</v>
      </c>
      <c r="P25" s="25">
        <v>0</v>
      </c>
      <c r="Q25" s="59">
        <v>0</v>
      </c>
      <c r="R25" s="25">
        <v>0</v>
      </c>
      <c r="S25" s="59">
        <v>0</v>
      </c>
      <c r="T25" s="25">
        <f>N25</f>
        <v>-2.0236331100000005</v>
      </c>
      <c r="U25" s="59">
        <f>O25</f>
        <v>-50.973126196473558</v>
      </c>
      <c r="V25" s="25">
        <v>0</v>
      </c>
      <c r="W25" s="59">
        <v>0</v>
      </c>
      <c r="X25" s="25"/>
      <c r="Y25" s="52"/>
    </row>
    <row r="26" spans="1:25" ht="28.5">
      <c r="A26" s="36" t="s">
        <v>85</v>
      </c>
      <c r="B26" s="37" t="s">
        <v>920</v>
      </c>
      <c r="C26" s="38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59">
        <v>0</v>
      </c>
      <c r="P26" s="25">
        <v>0</v>
      </c>
      <c r="Q26" s="59">
        <v>0</v>
      </c>
      <c r="R26" s="25">
        <v>0</v>
      </c>
      <c r="S26" s="59">
        <v>0</v>
      </c>
      <c r="T26" s="25">
        <v>0</v>
      </c>
      <c r="U26" s="59">
        <v>0</v>
      </c>
      <c r="V26" s="25">
        <v>0</v>
      </c>
      <c r="W26" s="59">
        <v>0</v>
      </c>
      <c r="X26" s="26"/>
      <c r="Y26" s="17"/>
    </row>
    <row r="27" spans="1:25" ht="42.75">
      <c r="A27" s="36" t="s">
        <v>468</v>
      </c>
      <c r="B27" s="37" t="s">
        <v>921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59">
        <v>0</v>
      </c>
      <c r="P27" s="25">
        <v>0</v>
      </c>
      <c r="Q27" s="59">
        <v>0</v>
      </c>
      <c r="R27" s="25">
        <v>0</v>
      </c>
      <c r="S27" s="59">
        <v>0</v>
      </c>
      <c r="T27" s="25">
        <v>0</v>
      </c>
      <c r="U27" s="59">
        <v>0</v>
      </c>
      <c r="V27" s="25">
        <v>0</v>
      </c>
      <c r="W27" s="59">
        <v>0</v>
      </c>
      <c r="X27" s="26"/>
      <c r="Y27" s="17"/>
    </row>
    <row r="28" spans="1:25" ht="85.5">
      <c r="A28" s="39" t="s">
        <v>470</v>
      </c>
      <c r="B28" s="40" t="s">
        <v>922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59">
        <v>0</v>
      </c>
      <c r="P28" s="25">
        <v>0</v>
      </c>
      <c r="Q28" s="59">
        <v>0</v>
      </c>
      <c r="R28" s="25">
        <v>0</v>
      </c>
      <c r="S28" s="59">
        <v>0</v>
      </c>
      <c r="T28" s="25">
        <v>0</v>
      </c>
      <c r="U28" s="59">
        <v>0</v>
      </c>
      <c r="V28" s="25">
        <v>0</v>
      </c>
      <c r="W28" s="59">
        <v>0</v>
      </c>
      <c r="X28" s="26"/>
      <c r="Y28" s="17"/>
    </row>
    <row r="29" spans="1:25" ht="85.5">
      <c r="A29" s="39" t="s">
        <v>475</v>
      </c>
      <c r="B29" s="40" t="s">
        <v>923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59">
        <v>0</v>
      </c>
      <c r="P29" s="25">
        <v>0</v>
      </c>
      <c r="Q29" s="59">
        <v>0</v>
      </c>
      <c r="R29" s="25">
        <v>0</v>
      </c>
      <c r="S29" s="59">
        <v>0</v>
      </c>
      <c r="T29" s="25">
        <v>0</v>
      </c>
      <c r="U29" s="59">
        <v>0</v>
      </c>
      <c r="V29" s="25">
        <v>0</v>
      </c>
      <c r="W29" s="59">
        <v>0</v>
      </c>
      <c r="X29" s="26"/>
      <c r="Y29" s="17"/>
    </row>
    <row r="30" spans="1:25" ht="57">
      <c r="A30" s="36" t="s">
        <v>477</v>
      </c>
      <c r="B30" s="37" t="s">
        <v>924</v>
      </c>
      <c r="C30" s="38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59">
        <v>0</v>
      </c>
      <c r="P30" s="25">
        <v>0</v>
      </c>
      <c r="Q30" s="59">
        <v>0</v>
      </c>
      <c r="R30" s="25">
        <v>0</v>
      </c>
      <c r="S30" s="59">
        <v>0</v>
      </c>
      <c r="T30" s="25">
        <v>0</v>
      </c>
      <c r="U30" s="59">
        <v>0</v>
      </c>
      <c r="V30" s="25">
        <v>0</v>
      </c>
      <c r="W30" s="59">
        <v>0</v>
      </c>
      <c r="X30" s="26"/>
      <c r="Y30" s="17"/>
    </row>
    <row r="31" spans="1:25" ht="42.75">
      <c r="A31" s="36" t="s">
        <v>88</v>
      </c>
      <c r="B31" s="37" t="s">
        <v>925</v>
      </c>
      <c r="C31" s="38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59">
        <v>0</v>
      </c>
      <c r="P31" s="25">
        <v>0</v>
      </c>
      <c r="Q31" s="59">
        <v>0</v>
      </c>
      <c r="R31" s="25">
        <v>0</v>
      </c>
      <c r="S31" s="59">
        <v>0</v>
      </c>
      <c r="T31" s="25">
        <v>0</v>
      </c>
      <c r="U31" s="59">
        <v>0</v>
      </c>
      <c r="V31" s="25">
        <v>0</v>
      </c>
      <c r="W31" s="59">
        <v>0</v>
      </c>
      <c r="X31" s="26"/>
      <c r="Y31" s="17"/>
    </row>
    <row r="32" spans="1:25" ht="71.25">
      <c r="A32" s="36" t="s">
        <v>498</v>
      </c>
      <c r="B32" s="37" t="s">
        <v>926</v>
      </c>
      <c r="C32" s="38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59">
        <v>0</v>
      </c>
      <c r="P32" s="25">
        <v>0</v>
      </c>
      <c r="Q32" s="59">
        <v>0</v>
      </c>
      <c r="R32" s="25">
        <v>0</v>
      </c>
      <c r="S32" s="59">
        <v>0</v>
      </c>
      <c r="T32" s="25">
        <v>0</v>
      </c>
      <c r="U32" s="59">
        <v>0</v>
      </c>
      <c r="V32" s="25">
        <v>0</v>
      </c>
      <c r="W32" s="59">
        <v>0</v>
      </c>
      <c r="X32" s="26"/>
      <c r="Y32" s="17"/>
    </row>
    <row r="33" spans="1:25" ht="42.75">
      <c r="A33" s="36" t="s">
        <v>499</v>
      </c>
      <c r="B33" s="37" t="s">
        <v>927</v>
      </c>
      <c r="C33" s="38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59">
        <v>0</v>
      </c>
      <c r="P33" s="25">
        <v>0</v>
      </c>
      <c r="Q33" s="59">
        <v>0</v>
      </c>
      <c r="R33" s="25">
        <v>0</v>
      </c>
      <c r="S33" s="59">
        <v>0</v>
      </c>
      <c r="T33" s="25">
        <v>0</v>
      </c>
      <c r="U33" s="59">
        <v>0</v>
      </c>
      <c r="V33" s="25">
        <v>0</v>
      </c>
      <c r="W33" s="59">
        <v>0</v>
      </c>
      <c r="X33" s="26"/>
      <c r="Y33" s="17"/>
    </row>
    <row r="34" spans="1:25" ht="57">
      <c r="A34" s="36" t="s">
        <v>90</v>
      </c>
      <c r="B34" s="37" t="s">
        <v>928</v>
      </c>
      <c r="C34" s="38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59">
        <v>0</v>
      </c>
      <c r="P34" s="25">
        <v>0</v>
      </c>
      <c r="Q34" s="59">
        <v>0</v>
      </c>
      <c r="R34" s="25">
        <v>0</v>
      </c>
      <c r="S34" s="59">
        <v>0</v>
      </c>
      <c r="T34" s="25">
        <v>0</v>
      </c>
      <c r="U34" s="59">
        <v>0</v>
      </c>
      <c r="V34" s="25">
        <v>0</v>
      </c>
      <c r="W34" s="59">
        <v>0</v>
      </c>
      <c r="X34" s="26"/>
      <c r="Y34" s="17"/>
    </row>
    <row r="35" spans="1:25" ht="42.75">
      <c r="A35" s="36" t="s">
        <v>929</v>
      </c>
      <c r="B35" s="37" t="s">
        <v>930</v>
      </c>
      <c r="C35" s="38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59">
        <v>0</v>
      </c>
      <c r="P35" s="25">
        <v>0</v>
      </c>
      <c r="Q35" s="59">
        <v>0</v>
      </c>
      <c r="R35" s="25">
        <v>0</v>
      </c>
      <c r="S35" s="59">
        <v>0</v>
      </c>
      <c r="T35" s="25">
        <v>0</v>
      </c>
      <c r="U35" s="59">
        <v>0</v>
      </c>
      <c r="V35" s="25">
        <v>0</v>
      </c>
      <c r="W35" s="59">
        <v>0</v>
      </c>
      <c r="X35" s="26"/>
      <c r="Y35" s="17"/>
    </row>
    <row r="36" spans="1:25" ht="128.25">
      <c r="A36" s="36" t="s">
        <v>929</v>
      </c>
      <c r="B36" s="37" t="s">
        <v>931</v>
      </c>
      <c r="C36" s="38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59">
        <v>0</v>
      </c>
      <c r="P36" s="25">
        <v>0</v>
      </c>
      <c r="Q36" s="59">
        <v>0</v>
      </c>
      <c r="R36" s="25">
        <v>0</v>
      </c>
      <c r="S36" s="59">
        <v>0</v>
      </c>
      <c r="T36" s="25">
        <v>0</v>
      </c>
      <c r="U36" s="59">
        <v>0</v>
      </c>
      <c r="V36" s="25">
        <v>0</v>
      </c>
      <c r="W36" s="59">
        <v>0</v>
      </c>
      <c r="X36" s="26"/>
      <c r="Y36" s="17"/>
    </row>
    <row r="37" spans="1:25" ht="114">
      <c r="A37" s="36" t="s">
        <v>929</v>
      </c>
      <c r="B37" s="37" t="s">
        <v>932</v>
      </c>
      <c r="C37" s="38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59">
        <v>0</v>
      </c>
      <c r="P37" s="25">
        <v>0</v>
      </c>
      <c r="Q37" s="59">
        <v>0</v>
      </c>
      <c r="R37" s="25">
        <v>0</v>
      </c>
      <c r="S37" s="59">
        <v>0</v>
      </c>
      <c r="T37" s="25">
        <v>0</v>
      </c>
      <c r="U37" s="59">
        <v>0</v>
      </c>
      <c r="V37" s="25">
        <v>0</v>
      </c>
      <c r="W37" s="59">
        <v>0</v>
      </c>
      <c r="X37" s="26"/>
      <c r="Y37" s="17"/>
    </row>
    <row r="38" spans="1:25" ht="114">
      <c r="A38" s="36" t="s">
        <v>929</v>
      </c>
      <c r="B38" s="37" t="s">
        <v>933</v>
      </c>
      <c r="C38" s="38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59">
        <v>0</v>
      </c>
      <c r="P38" s="25">
        <v>0</v>
      </c>
      <c r="Q38" s="59">
        <v>0</v>
      </c>
      <c r="R38" s="25">
        <v>0</v>
      </c>
      <c r="S38" s="59">
        <v>0</v>
      </c>
      <c r="T38" s="25">
        <v>0</v>
      </c>
      <c r="U38" s="59">
        <v>0</v>
      </c>
      <c r="V38" s="25">
        <v>0</v>
      </c>
      <c r="W38" s="59">
        <v>0</v>
      </c>
      <c r="X38" s="26"/>
      <c r="Y38" s="17"/>
    </row>
    <row r="39" spans="1:25" ht="42.75">
      <c r="A39" s="36" t="s">
        <v>934</v>
      </c>
      <c r="B39" s="37" t="s">
        <v>930</v>
      </c>
      <c r="C39" s="38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59">
        <v>0</v>
      </c>
      <c r="P39" s="25">
        <v>0</v>
      </c>
      <c r="Q39" s="59">
        <v>0</v>
      </c>
      <c r="R39" s="25">
        <v>0</v>
      </c>
      <c r="S39" s="59">
        <v>0</v>
      </c>
      <c r="T39" s="25">
        <v>0</v>
      </c>
      <c r="U39" s="59">
        <v>0</v>
      </c>
      <c r="V39" s="25">
        <v>0</v>
      </c>
      <c r="W39" s="59">
        <v>0</v>
      </c>
      <c r="X39" s="26"/>
      <c r="Y39" s="17"/>
    </row>
    <row r="40" spans="1:25" ht="128.25">
      <c r="A40" s="36" t="s">
        <v>934</v>
      </c>
      <c r="B40" s="37" t="s">
        <v>931</v>
      </c>
      <c r="C40" s="38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59">
        <v>0</v>
      </c>
      <c r="P40" s="25">
        <v>0</v>
      </c>
      <c r="Q40" s="59">
        <v>0</v>
      </c>
      <c r="R40" s="25">
        <v>0</v>
      </c>
      <c r="S40" s="59">
        <v>0</v>
      </c>
      <c r="T40" s="25">
        <v>0</v>
      </c>
      <c r="U40" s="59">
        <v>0</v>
      </c>
      <c r="V40" s="25">
        <v>0</v>
      </c>
      <c r="W40" s="59">
        <v>0</v>
      </c>
      <c r="X40" s="26"/>
      <c r="Y40" s="17"/>
    </row>
    <row r="41" spans="1:25" ht="114">
      <c r="A41" s="36" t="s">
        <v>934</v>
      </c>
      <c r="B41" s="37" t="s">
        <v>932</v>
      </c>
      <c r="C41" s="38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59">
        <v>0</v>
      </c>
      <c r="P41" s="25">
        <v>0</v>
      </c>
      <c r="Q41" s="59">
        <v>0</v>
      </c>
      <c r="R41" s="25">
        <v>0</v>
      </c>
      <c r="S41" s="59">
        <v>0</v>
      </c>
      <c r="T41" s="25">
        <v>0</v>
      </c>
      <c r="U41" s="59">
        <v>0</v>
      </c>
      <c r="V41" s="25">
        <v>0</v>
      </c>
      <c r="W41" s="59">
        <v>0</v>
      </c>
      <c r="X41" s="26"/>
      <c r="Y41" s="17"/>
    </row>
    <row r="42" spans="1:25" ht="114">
      <c r="A42" s="36" t="s">
        <v>934</v>
      </c>
      <c r="B42" s="37" t="s">
        <v>935</v>
      </c>
      <c r="C42" s="38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59">
        <v>0</v>
      </c>
      <c r="P42" s="25">
        <v>0</v>
      </c>
      <c r="Q42" s="59">
        <v>0</v>
      </c>
      <c r="R42" s="25">
        <v>0</v>
      </c>
      <c r="S42" s="59">
        <v>0</v>
      </c>
      <c r="T42" s="25">
        <v>0</v>
      </c>
      <c r="U42" s="59">
        <v>0</v>
      </c>
      <c r="V42" s="25">
        <v>0</v>
      </c>
      <c r="W42" s="59">
        <v>0</v>
      </c>
      <c r="X42" s="26"/>
      <c r="Y42" s="17"/>
    </row>
    <row r="43" spans="1:25" ht="99.75">
      <c r="A43" s="36" t="s">
        <v>936</v>
      </c>
      <c r="B43" s="37" t="s">
        <v>937</v>
      </c>
      <c r="C43" s="38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59">
        <v>0</v>
      </c>
      <c r="P43" s="25">
        <v>0</v>
      </c>
      <c r="Q43" s="59">
        <v>0</v>
      </c>
      <c r="R43" s="25">
        <v>0</v>
      </c>
      <c r="S43" s="59">
        <v>0</v>
      </c>
      <c r="T43" s="25">
        <v>0</v>
      </c>
      <c r="U43" s="59">
        <v>0</v>
      </c>
      <c r="V43" s="25">
        <v>0</v>
      </c>
      <c r="W43" s="59">
        <v>0</v>
      </c>
      <c r="X43" s="26"/>
      <c r="Y43" s="17"/>
    </row>
    <row r="44" spans="1:25" ht="85.5">
      <c r="A44" s="36" t="s">
        <v>938</v>
      </c>
      <c r="B44" s="37" t="s">
        <v>939</v>
      </c>
      <c r="C44" s="38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59">
        <v>0</v>
      </c>
      <c r="P44" s="25">
        <v>0</v>
      </c>
      <c r="Q44" s="59">
        <v>0</v>
      </c>
      <c r="R44" s="25">
        <v>0</v>
      </c>
      <c r="S44" s="59">
        <v>0</v>
      </c>
      <c r="T44" s="25">
        <v>0</v>
      </c>
      <c r="U44" s="59">
        <v>0</v>
      </c>
      <c r="V44" s="25">
        <v>0</v>
      </c>
      <c r="W44" s="59">
        <v>0</v>
      </c>
      <c r="X44" s="26"/>
      <c r="Y44" s="17"/>
    </row>
    <row r="45" spans="1:25" ht="85.5">
      <c r="A45" s="36" t="s">
        <v>940</v>
      </c>
      <c r="B45" s="37" t="s">
        <v>941</v>
      </c>
      <c r="C45" s="38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59">
        <v>0</v>
      </c>
      <c r="P45" s="25">
        <v>0</v>
      </c>
      <c r="Q45" s="59">
        <v>0</v>
      </c>
      <c r="R45" s="25">
        <v>0</v>
      </c>
      <c r="S45" s="59">
        <v>0</v>
      </c>
      <c r="T45" s="25">
        <v>0</v>
      </c>
      <c r="U45" s="59">
        <v>0</v>
      </c>
      <c r="V45" s="25">
        <v>0</v>
      </c>
      <c r="W45" s="59">
        <v>0</v>
      </c>
      <c r="X45" s="26"/>
      <c r="Y45" s="17"/>
    </row>
    <row r="46" spans="1:25" s="34" customFormat="1" ht="42.75">
      <c r="A46" s="36" t="s">
        <v>92</v>
      </c>
      <c r="B46" s="37" t="s">
        <v>942</v>
      </c>
      <c r="C46" s="38" t="s">
        <v>907</v>
      </c>
      <c r="D46" s="25">
        <f>D47+D50+D54</f>
        <v>3.97</v>
      </c>
      <c r="E46" s="25">
        <v>0</v>
      </c>
      <c r="F46" s="25">
        <v>0</v>
      </c>
      <c r="G46" s="25">
        <f>G50</f>
        <v>3.97</v>
      </c>
      <c r="H46" s="25">
        <v>0</v>
      </c>
      <c r="I46" s="25">
        <f>I50</f>
        <v>1.94636689</v>
      </c>
      <c r="J46" s="25">
        <v>0</v>
      </c>
      <c r="K46" s="25">
        <v>0</v>
      </c>
      <c r="L46" s="25">
        <f>L50</f>
        <v>1.94636689</v>
      </c>
      <c r="M46" s="25">
        <v>0</v>
      </c>
      <c r="N46" s="25">
        <f>I46-D46</f>
        <v>-2.0236331100000005</v>
      </c>
      <c r="O46" s="59">
        <f>N46*100/D46</f>
        <v>-50.973126196473558</v>
      </c>
      <c r="P46" s="25">
        <v>0</v>
      </c>
      <c r="Q46" s="59">
        <v>0</v>
      </c>
      <c r="R46" s="25">
        <v>0</v>
      </c>
      <c r="S46" s="59">
        <v>0</v>
      </c>
      <c r="T46" s="25">
        <f t="shared" ref="T46:U53" si="0">N46</f>
        <v>-2.0236331100000005</v>
      </c>
      <c r="U46" s="59">
        <f t="shared" si="0"/>
        <v>-50.973126196473558</v>
      </c>
      <c r="V46" s="25">
        <v>0</v>
      </c>
      <c r="W46" s="59">
        <v>0</v>
      </c>
      <c r="X46" s="25"/>
      <c r="Y46" s="52"/>
    </row>
    <row r="47" spans="1:25" s="34" customFormat="1" ht="71.25">
      <c r="A47" s="36" t="s">
        <v>503</v>
      </c>
      <c r="B47" s="37" t="s">
        <v>943</v>
      </c>
      <c r="C47" s="38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59">
        <v>0</v>
      </c>
      <c r="P47" s="25">
        <v>0</v>
      </c>
      <c r="Q47" s="59">
        <v>0</v>
      </c>
      <c r="R47" s="25">
        <v>0</v>
      </c>
      <c r="S47" s="59">
        <v>0</v>
      </c>
      <c r="T47" s="25">
        <f t="shared" si="0"/>
        <v>0</v>
      </c>
      <c r="U47" s="59">
        <f t="shared" si="0"/>
        <v>0</v>
      </c>
      <c r="V47" s="25">
        <v>0</v>
      </c>
      <c r="W47" s="59">
        <v>0</v>
      </c>
      <c r="X47" s="25"/>
      <c r="Y47" s="52"/>
    </row>
    <row r="48" spans="1:25" s="34" customFormat="1" ht="42.75">
      <c r="A48" s="36" t="s">
        <v>505</v>
      </c>
      <c r="B48" s="37" t="s">
        <v>944</v>
      </c>
      <c r="C48" s="38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59">
        <v>0</v>
      </c>
      <c r="P48" s="25">
        <v>0</v>
      </c>
      <c r="Q48" s="59">
        <v>0</v>
      </c>
      <c r="R48" s="25">
        <v>0</v>
      </c>
      <c r="S48" s="59">
        <v>0</v>
      </c>
      <c r="T48" s="25">
        <f t="shared" si="0"/>
        <v>0</v>
      </c>
      <c r="U48" s="59">
        <f t="shared" si="0"/>
        <v>0</v>
      </c>
      <c r="V48" s="25">
        <v>0</v>
      </c>
      <c r="W48" s="59">
        <v>0</v>
      </c>
      <c r="X48" s="25"/>
      <c r="Y48" s="52"/>
    </row>
    <row r="49" spans="1:25" s="34" customFormat="1" ht="71.25">
      <c r="A49" s="36" t="s">
        <v>510</v>
      </c>
      <c r="B49" s="37" t="s">
        <v>945</v>
      </c>
      <c r="C49" s="38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59">
        <v>0</v>
      </c>
      <c r="P49" s="25">
        <v>0</v>
      </c>
      <c r="Q49" s="59">
        <v>0</v>
      </c>
      <c r="R49" s="25">
        <v>0</v>
      </c>
      <c r="S49" s="59">
        <v>0</v>
      </c>
      <c r="T49" s="25">
        <f t="shared" si="0"/>
        <v>0</v>
      </c>
      <c r="U49" s="59">
        <f t="shared" si="0"/>
        <v>0</v>
      </c>
      <c r="V49" s="25">
        <v>0</v>
      </c>
      <c r="W49" s="59">
        <v>0</v>
      </c>
      <c r="X49" s="25"/>
      <c r="Y49" s="52"/>
    </row>
    <row r="50" spans="1:25" s="34" customFormat="1" ht="57">
      <c r="A50" s="36" t="s">
        <v>518</v>
      </c>
      <c r="B50" s="37" t="s">
        <v>946</v>
      </c>
      <c r="C50" s="38" t="s">
        <v>907</v>
      </c>
      <c r="D50" s="25">
        <f>D51</f>
        <v>3.97</v>
      </c>
      <c r="E50" s="25">
        <v>0</v>
      </c>
      <c r="F50" s="25">
        <v>0</v>
      </c>
      <c r="G50" s="25">
        <f>G51</f>
        <v>3.97</v>
      </c>
      <c r="H50" s="25">
        <v>0</v>
      </c>
      <c r="I50" s="25">
        <f>I51</f>
        <v>1.94636689</v>
      </c>
      <c r="J50" s="25">
        <v>0</v>
      </c>
      <c r="K50" s="25">
        <v>0</v>
      </c>
      <c r="L50" s="25">
        <f>L51</f>
        <v>1.94636689</v>
      </c>
      <c r="M50" s="25">
        <v>0</v>
      </c>
      <c r="N50" s="25">
        <f>I50-D50</f>
        <v>-2.0236331100000005</v>
      </c>
      <c r="O50" s="59">
        <f>N50*100/D50</f>
        <v>-50.973126196473558</v>
      </c>
      <c r="P50" s="25">
        <v>0</v>
      </c>
      <c r="Q50" s="59">
        <v>0</v>
      </c>
      <c r="R50" s="25">
        <v>0</v>
      </c>
      <c r="S50" s="59">
        <v>0</v>
      </c>
      <c r="T50" s="25">
        <f t="shared" si="0"/>
        <v>-2.0236331100000005</v>
      </c>
      <c r="U50" s="59">
        <f t="shared" si="0"/>
        <v>-50.973126196473558</v>
      </c>
      <c r="V50" s="25">
        <v>0</v>
      </c>
      <c r="W50" s="59">
        <v>0</v>
      </c>
      <c r="X50" s="25"/>
      <c r="Y50" s="52"/>
    </row>
    <row r="51" spans="1:25" s="34" customFormat="1" ht="42.75">
      <c r="A51" s="36" t="s">
        <v>947</v>
      </c>
      <c r="B51" s="37" t="s">
        <v>948</v>
      </c>
      <c r="C51" s="38" t="s">
        <v>907</v>
      </c>
      <c r="D51" s="25">
        <f>D52</f>
        <v>3.97</v>
      </c>
      <c r="E51" s="25">
        <v>0</v>
      </c>
      <c r="F51" s="25">
        <v>0</v>
      </c>
      <c r="G51" s="25">
        <f>G52</f>
        <v>3.97</v>
      </c>
      <c r="H51" s="25">
        <v>0</v>
      </c>
      <c r="I51" s="25">
        <f>I52</f>
        <v>1.94636689</v>
      </c>
      <c r="J51" s="25">
        <v>0</v>
      </c>
      <c r="K51" s="25">
        <v>0</v>
      </c>
      <c r="L51" s="25">
        <f>L52</f>
        <v>1.94636689</v>
      </c>
      <c r="M51" s="25">
        <v>0</v>
      </c>
      <c r="N51" s="25">
        <f>I51-D51</f>
        <v>-2.0236331100000005</v>
      </c>
      <c r="O51" s="59">
        <f>N51*100/D51</f>
        <v>-50.973126196473558</v>
      </c>
      <c r="P51" s="25">
        <v>0</v>
      </c>
      <c r="Q51" s="59">
        <v>0</v>
      </c>
      <c r="R51" s="25">
        <v>0</v>
      </c>
      <c r="S51" s="59">
        <v>0</v>
      </c>
      <c r="T51" s="25">
        <f t="shared" si="0"/>
        <v>-2.0236331100000005</v>
      </c>
      <c r="U51" s="59">
        <f t="shared" si="0"/>
        <v>-50.973126196473558</v>
      </c>
      <c r="V51" s="25">
        <v>0</v>
      </c>
      <c r="W51" s="59">
        <v>0</v>
      </c>
      <c r="X51" s="25"/>
      <c r="Y51" s="52"/>
    </row>
    <row r="52" spans="1:25" ht="66" customHeight="1">
      <c r="A52" s="95" t="s">
        <v>947</v>
      </c>
      <c r="B52" s="80" t="s">
        <v>1033</v>
      </c>
      <c r="C52" s="81" t="s">
        <v>1034</v>
      </c>
      <c r="D52" s="26">
        <f>G52</f>
        <v>3.97</v>
      </c>
      <c r="E52" s="26">
        <v>0</v>
      </c>
      <c r="F52" s="26">
        <v>0</v>
      </c>
      <c r="G52" s="26">
        <v>3.97</v>
      </c>
      <c r="H52" s="26">
        <v>0</v>
      </c>
      <c r="I52" s="26">
        <f>L52</f>
        <v>1.94636689</v>
      </c>
      <c r="J52" s="26">
        <v>0</v>
      </c>
      <c r="K52" s="26">
        <v>0</v>
      </c>
      <c r="L52" s="26">
        <f>0.69279424+0.41312+0.84045265</f>
        <v>1.94636689</v>
      </c>
      <c r="M52" s="26">
        <v>0</v>
      </c>
      <c r="N52" s="26">
        <f>I52-D52</f>
        <v>-2.0236331100000005</v>
      </c>
      <c r="O52" s="107">
        <f>N52*100/D52</f>
        <v>-50.973126196473558</v>
      </c>
      <c r="P52" s="26">
        <v>0</v>
      </c>
      <c r="Q52" s="107">
        <v>0</v>
      </c>
      <c r="R52" s="26">
        <v>0</v>
      </c>
      <c r="S52" s="107">
        <v>0</v>
      </c>
      <c r="T52" s="26">
        <f t="shared" si="0"/>
        <v>-2.0236331100000005</v>
      </c>
      <c r="U52" s="107">
        <f t="shared" si="0"/>
        <v>-50.973126196473558</v>
      </c>
      <c r="V52" s="26">
        <v>0</v>
      </c>
      <c r="W52" s="107">
        <v>0</v>
      </c>
      <c r="X52" s="108" t="s">
        <v>1056</v>
      </c>
      <c r="Y52" s="17"/>
    </row>
    <row r="53" spans="1:25" s="34" customFormat="1" ht="57">
      <c r="A53" s="36" t="s">
        <v>949</v>
      </c>
      <c r="B53" s="37" t="s">
        <v>950</v>
      </c>
      <c r="C53" s="38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59">
        <v>0</v>
      </c>
      <c r="P53" s="25">
        <v>0</v>
      </c>
      <c r="Q53" s="59">
        <v>0</v>
      </c>
      <c r="R53" s="25">
        <v>0</v>
      </c>
      <c r="S53" s="59">
        <v>0</v>
      </c>
      <c r="T53" s="25">
        <v>0</v>
      </c>
      <c r="U53" s="59">
        <f t="shared" si="0"/>
        <v>0</v>
      </c>
      <c r="V53" s="25">
        <v>0</v>
      </c>
      <c r="W53" s="59">
        <v>0</v>
      </c>
      <c r="X53" s="25"/>
      <c r="Y53" s="52"/>
    </row>
    <row r="54" spans="1:25" s="34" customFormat="1" ht="42.75">
      <c r="A54" s="36" t="s">
        <v>520</v>
      </c>
      <c r="B54" s="37" t="s">
        <v>951</v>
      </c>
      <c r="C54" s="38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59">
        <v>0</v>
      </c>
      <c r="P54" s="25">
        <v>0</v>
      </c>
      <c r="Q54" s="59">
        <v>0</v>
      </c>
      <c r="R54" s="25">
        <v>0</v>
      </c>
      <c r="S54" s="59">
        <v>0</v>
      </c>
      <c r="T54" s="25">
        <f>N54</f>
        <v>0</v>
      </c>
      <c r="U54" s="59">
        <f>O54</f>
        <v>0</v>
      </c>
      <c r="V54" s="25">
        <v>0</v>
      </c>
      <c r="W54" s="59">
        <v>0</v>
      </c>
      <c r="X54" s="25"/>
      <c r="Y54" s="52"/>
    </row>
    <row r="55" spans="1:25" s="34" customFormat="1" ht="42.75">
      <c r="A55" s="36" t="s">
        <v>522</v>
      </c>
      <c r="B55" s="37" t="s">
        <v>952</v>
      </c>
      <c r="C55" s="38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59">
        <v>0</v>
      </c>
      <c r="P55" s="25">
        <v>0</v>
      </c>
      <c r="Q55" s="59">
        <v>0</v>
      </c>
      <c r="R55" s="25">
        <v>0</v>
      </c>
      <c r="S55" s="59">
        <v>0</v>
      </c>
      <c r="T55" s="25">
        <v>0</v>
      </c>
      <c r="U55" s="59">
        <v>0</v>
      </c>
      <c r="V55" s="25">
        <v>0</v>
      </c>
      <c r="W55" s="59">
        <v>0</v>
      </c>
      <c r="X55" s="25"/>
      <c r="Y55" s="52"/>
    </row>
    <row r="56" spans="1:25" s="34" customFormat="1" ht="42.75">
      <c r="A56" s="36" t="s">
        <v>526</v>
      </c>
      <c r="B56" s="37" t="s">
        <v>953</v>
      </c>
      <c r="C56" s="38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59">
        <v>0</v>
      </c>
      <c r="P56" s="25">
        <v>0</v>
      </c>
      <c r="Q56" s="59">
        <v>0</v>
      </c>
      <c r="R56" s="25">
        <v>0</v>
      </c>
      <c r="S56" s="59">
        <v>0</v>
      </c>
      <c r="T56" s="25">
        <f>N56</f>
        <v>0</v>
      </c>
      <c r="U56" s="59">
        <f>O56</f>
        <v>0</v>
      </c>
      <c r="V56" s="25">
        <v>0</v>
      </c>
      <c r="W56" s="59">
        <v>0</v>
      </c>
      <c r="X56" s="25"/>
      <c r="Y56" s="52"/>
    </row>
    <row r="57" spans="1:25" ht="42.75">
      <c r="A57" s="36" t="s">
        <v>527</v>
      </c>
      <c r="B57" s="37" t="s">
        <v>954</v>
      </c>
      <c r="C57" s="38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59">
        <v>0</v>
      </c>
      <c r="P57" s="25">
        <v>0</v>
      </c>
      <c r="Q57" s="59">
        <v>0</v>
      </c>
      <c r="R57" s="25">
        <v>0</v>
      </c>
      <c r="S57" s="59">
        <v>0</v>
      </c>
      <c r="T57" s="25">
        <v>0</v>
      </c>
      <c r="U57" s="59">
        <v>0</v>
      </c>
      <c r="V57" s="25">
        <v>0</v>
      </c>
      <c r="W57" s="59">
        <v>0</v>
      </c>
      <c r="X57" s="26"/>
      <c r="Y57" s="17"/>
    </row>
    <row r="58" spans="1:25" ht="42.75">
      <c r="A58" s="36" t="s">
        <v>528</v>
      </c>
      <c r="B58" s="37" t="s">
        <v>955</v>
      </c>
      <c r="C58" s="38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59">
        <v>0</v>
      </c>
      <c r="P58" s="25">
        <v>0</v>
      </c>
      <c r="Q58" s="59">
        <v>0</v>
      </c>
      <c r="R58" s="25">
        <v>0</v>
      </c>
      <c r="S58" s="59">
        <v>0</v>
      </c>
      <c r="T58" s="25">
        <v>0</v>
      </c>
      <c r="U58" s="59">
        <v>0</v>
      </c>
      <c r="V58" s="25">
        <v>0</v>
      </c>
      <c r="W58" s="59">
        <v>0</v>
      </c>
      <c r="X58" s="26"/>
      <c r="Y58" s="17"/>
    </row>
    <row r="59" spans="1:25" ht="57">
      <c r="A59" s="36" t="s">
        <v>529</v>
      </c>
      <c r="B59" s="37" t="s">
        <v>956</v>
      </c>
      <c r="C59" s="38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59">
        <v>0</v>
      </c>
      <c r="P59" s="25">
        <v>0</v>
      </c>
      <c r="Q59" s="59">
        <v>0</v>
      </c>
      <c r="R59" s="25">
        <v>0</v>
      </c>
      <c r="S59" s="59">
        <v>0</v>
      </c>
      <c r="T59" s="25">
        <v>0</v>
      </c>
      <c r="U59" s="59">
        <v>0</v>
      </c>
      <c r="V59" s="25">
        <v>0</v>
      </c>
      <c r="W59" s="59">
        <v>0</v>
      </c>
      <c r="X59" s="26"/>
      <c r="Y59" s="17"/>
    </row>
    <row r="60" spans="1:25" ht="57">
      <c r="A60" s="36" t="s">
        <v>530</v>
      </c>
      <c r="B60" s="37" t="s">
        <v>957</v>
      </c>
      <c r="C60" s="38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59">
        <v>0</v>
      </c>
      <c r="P60" s="25">
        <v>0</v>
      </c>
      <c r="Q60" s="59">
        <v>0</v>
      </c>
      <c r="R60" s="25">
        <v>0</v>
      </c>
      <c r="S60" s="59">
        <v>0</v>
      </c>
      <c r="T60" s="25">
        <v>0</v>
      </c>
      <c r="U60" s="59">
        <v>0</v>
      </c>
      <c r="V60" s="25">
        <v>0</v>
      </c>
      <c r="W60" s="59">
        <v>0</v>
      </c>
      <c r="X60" s="26"/>
      <c r="Y60" s="17"/>
    </row>
    <row r="61" spans="1:25" ht="57">
      <c r="A61" s="36" t="s">
        <v>531</v>
      </c>
      <c r="B61" s="37" t="s">
        <v>958</v>
      </c>
      <c r="C61" s="38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59">
        <v>0</v>
      </c>
      <c r="P61" s="25">
        <v>0</v>
      </c>
      <c r="Q61" s="59">
        <v>0</v>
      </c>
      <c r="R61" s="25">
        <v>0</v>
      </c>
      <c r="S61" s="59">
        <v>0</v>
      </c>
      <c r="T61" s="25">
        <v>0</v>
      </c>
      <c r="U61" s="59">
        <v>0</v>
      </c>
      <c r="V61" s="25">
        <v>0</v>
      </c>
      <c r="W61" s="59">
        <v>0</v>
      </c>
      <c r="X61" s="26"/>
      <c r="Y61" s="17"/>
    </row>
    <row r="62" spans="1:25" ht="57">
      <c r="A62" s="36" t="s">
        <v>959</v>
      </c>
      <c r="B62" s="37" t="s">
        <v>960</v>
      </c>
      <c r="C62" s="38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59">
        <v>0</v>
      </c>
      <c r="P62" s="25">
        <v>0</v>
      </c>
      <c r="Q62" s="59">
        <v>0</v>
      </c>
      <c r="R62" s="25">
        <v>0</v>
      </c>
      <c r="S62" s="59">
        <v>0</v>
      </c>
      <c r="T62" s="25">
        <v>0</v>
      </c>
      <c r="U62" s="59">
        <v>0</v>
      </c>
      <c r="V62" s="25">
        <v>0</v>
      </c>
      <c r="W62" s="59">
        <v>0</v>
      </c>
      <c r="X62" s="26"/>
      <c r="Y62" s="17"/>
    </row>
    <row r="63" spans="1:25" ht="57">
      <c r="A63" s="36" t="s">
        <v>961</v>
      </c>
      <c r="B63" s="37" t="s">
        <v>962</v>
      </c>
      <c r="C63" s="38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59">
        <v>0</v>
      </c>
      <c r="P63" s="25">
        <v>0</v>
      </c>
      <c r="Q63" s="59">
        <v>0</v>
      </c>
      <c r="R63" s="25">
        <v>0</v>
      </c>
      <c r="S63" s="59">
        <v>0</v>
      </c>
      <c r="T63" s="25">
        <v>0</v>
      </c>
      <c r="U63" s="59">
        <v>0</v>
      </c>
      <c r="V63" s="25">
        <v>0</v>
      </c>
      <c r="W63" s="59">
        <v>0</v>
      </c>
      <c r="X63" s="26"/>
      <c r="Y63" s="17"/>
    </row>
    <row r="64" spans="1:25" ht="42.75">
      <c r="A64" s="36" t="s">
        <v>963</v>
      </c>
      <c r="B64" s="37" t="s">
        <v>964</v>
      </c>
      <c r="C64" s="38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59">
        <v>0</v>
      </c>
      <c r="P64" s="25">
        <v>0</v>
      </c>
      <c r="Q64" s="59">
        <v>0</v>
      </c>
      <c r="R64" s="25">
        <v>0</v>
      </c>
      <c r="S64" s="59">
        <v>0</v>
      </c>
      <c r="T64" s="25">
        <v>0</v>
      </c>
      <c r="U64" s="59">
        <v>0</v>
      </c>
      <c r="V64" s="25">
        <v>0</v>
      </c>
      <c r="W64" s="59">
        <v>0</v>
      </c>
      <c r="X64" s="26"/>
      <c r="Y64" s="17"/>
    </row>
    <row r="65" spans="1:25" ht="57">
      <c r="A65" s="36" t="s">
        <v>965</v>
      </c>
      <c r="B65" s="37" t="s">
        <v>966</v>
      </c>
      <c r="C65" s="38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59">
        <v>0</v>
      </c>
      <c r="P65" s="25">
        <v>0</v>
      </c>
      <c r="Q65" s="59">
        <v>0</v>
      </c>
      <c r="R65" s="25">
        <v>0</v>
      </c>
      <c r="S65" s="59">
        <v>0</v>
      </c>
      <c r="T65" s="25">
        <v>0</v>
      </c>
      <c r="U65" s="59">
        <v>0</v>
      </c>
      <c r="V65" s="25">
        <v>0</v>
      </c>
      <c r="W65" s="59">
        <v>0</v>
      </c>
      <c r="X65" s="26"/>
      <c r="Y65" s="17"/>
    </row>
    <row r="66" spans="1:25" ht="85.5">
      <c r="A66" s="36" t="s">
        <v>94</v>
      </c>
      <c r="B66" s="37" t="s">
        <v>967</v>
      </c>
      <c r="C66" s="38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59">
        <v>0</v>
      </c>
      <c r="P66" s="25">
        <v>0</v>
      </c>
      <c r="Q66" s="59">
        <v>0</v>
      </c>
      <c r="R66" s="25">
        <v>0</v>
      </c>
      <c r="S66" s="59">
        <v>0</v>
      </c>
      <c r="T66" s="25">
        <v>0</v>
      </c>
      <c r="U66" s="59">
        <v>0</v>
      </c>
      <c r="V66" s="25">
        <v>0</v>
      </c>
      <c r="W66" s="59">
        <v>0</v>
      </c>
      <c r="X66" s="26"/>
      <c r="Y66" s="17"/>
    </row>
    <row r="67" spans="1:25" ht="71.25">
      <c r="A67" s="36" t="s">
        <v>968</v>
      </c>
      <c r="B67" s="37" t="s">
        <v>969</v>
      </c>
      <c r="C67" s="38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59">
        <v>0</v>
      </c>
      <c r="P67" s="25">
        <v>0</v>
      </c>
      <c r="Q67" s="59">
        <v>0</v>
      </c>
      <c r="R67" s="25">
        <v>0</v>
      </c>
      <c r="S67" s="59">
        <v>0</v>
      </c>
      <c r="T67" s="25">
        <v>0</v>
      </c>
      <c r="U67" s="59">
        <v>0</v>
      </c>
      <c r="V67" s="25">
        <v>0</v>
      </c>
      <c r="W67" s="59">
        <v>0</v>
      </c>
      <c r="X67" s="26"/>
      <c r="Y67" s="17"/>
    </row>
    <row r="68" spans="1:25" ht="71.25">
      <c r="A68" s="36" t="s">
        <v>970</v>
      </c>
      <c r="B68" s="37" t="s">
        <v>971</v>
      </c>
      <c r="C68" s="38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59">
        <v>0</v>
      </c>
      <c r="P68" s="25">
        <v>0</v>
      </c>
      <c r="Q68" s="59">
        <v>0</v>
      </c>
      <c r="R68" s="25">
        <v>0</v>
      </c>
      <c r="S68" s="59">
        <v>0</v>
      </c>
      <c r="T68" s="25">
        <v>0</v>
      </c>
      <c r="U68" s="59">
        <v>0</v>
      </c>
      <c r="V68" s="25">
        <v>0</v>
      </c>
      <c r="W68" s="59">
        <v>0</v>
      </c>
      <c r="X68" s="26"/>
      <c r="Y68" s="17"/>
    </row>
    <row r="69" spans="1:25" s="34" customFormat="1" ht="42.75">
      <c r="A69" s="36" t="s">
        <v>96</v>
      </c>
      <c r="B69" s="37" t="s">
        <v>972</v>
      </c>
      <c r="C69" s="38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59">
        <v>0</v>
      </c>
      <c r="P69" s="25">
        <v>0</v>
      </c>
      <c r="Q69" s="59">
        <v>0</v>
      </c>
      <c r="R69" s="25">
        <v>0</v>
      </c>
      <c r="S69" s="59">
        <v>0</v>
      </c>
      <c r="T69" s="25">
        <f>N69</f>
        <v>0</v>
      </c>
      <c r="U69" s="59">
        <f>O69</f>
        <v>0</v>
      </c>
      <c r="V69" s="25">
        <v>0</v>
      </c>
      <c r="W69" s="59">
        <v>0</v>
      </c>
      <c r="X69" s="25"/>
      <c r="Y69" s="52"/>
    </row>
    <row r="70" spans="1:25" ht="42.75">
      <c r="A70" s="36" t="s">
        <v>98</v>
      </c>
      <c r="B70" s="37" t="s">
        <v>973</v>
      </c>
      <c r="C70" s="38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59">
        <v>0</v>
      </c>
      <c r="P70" s="25">
        <v>0</v>
      </c>
      <c r="Q70" s="59">
        <v>0</v>
      </c>
      <c r="R70" s="25">
        <v>0</v>
      </c>
      <c r="S70" s="59">
        <v>0</v>
      </c>
      <c r="T70" s="25">
        <v>0</v>
      </c>
      <c r="U70" s="59">
        <v>0</v>
      </c>
      <c r="V70" s="25">
        <v>0</v>
      </c>
      <c r="W70" s="59">
        <v>0</v>
      </c>
      <c r="X70" s="26"/>
      <c r="Y70" s="17"/>
    </row>
    <row r="71" spans="1:25" ht="28.5">
      <c r="A71" s="36" t="s">
        <v>100</v>
      </c>
      <c r="B71" s="37" t="s">
        <v>974</v>
      </c>
      <c r="C71" s="38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59">
        <v>0</v>
      </c>
      <c r="P71" s="25">
        <v>0</v>
      </c>
      <c r="Q71" s="59">
        <v>0</v>
      </c>
      <c r="R71" s="25">
        <v>0</v>
      </c>
      <c r="S71" s="59">
        <v>0</v>
      </c>
      <c r="T71" s="25">
        <v>0</v>
      </c>
      <c r="U71" s="59">
        <v>0</v>
      </c>
      <c r="V71" s="25">
        <v>0</v>
      </c>
      <c r="W71" s="59">
        <v>0</v>
      </c>
      <c r="X71" s="26"/>
      <c r="Y71" s="17"/>
    </row>
  </sheetData>
  <mergeCells count="35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AB72"/>
  <sheetViews>
    <sheetView topLeftCell="C67" workbookViewId="0">
      <selection activeCell="C4" sqref="A1:XFD1048576"/>
    </sheetView>
  </sheetViews>
  <sheetFormatPr defaultRowHeight="15"/>
  <cols>
    <col min="1" max="1" width="7.140625" style="11" customWidth="1"/>
    <col min="2" max="2" width="39.28515625" style="11" customWidth="1"/>
    <col min="3" max="3" width="17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8" s="9" customFormat="1" ht="16.5">
      <c r="A3" s="124" t="s">
        <v>583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8" s="9" customFormat="1" ht="16.5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spans="1:28" s="9" customFormat="1" ht="16.5">
      <c r="A5" s="124" t="s">
        <v>16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28" s="9" customFormat="1" ht="16.5">
      <c r="A6" s="125" t="s">
        <v>584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28" s="9" customFormat="1" ht="16.5">
      <c r="A7" s="125" t="s">
        <v>1058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</row>
    <row r="8" spans="1:28" s="9" customFormat="1" ht="16.5">
      <c r="A8" s="125" t="s">
        <v>977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spans="1:28" s="9" customFormat="1" ht="16.5">
      <c r="A9" s="125" t="s">
        <v>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spans="1:28" s="9" customFormat="1" ht="16.5">
      <c r="A10" s="125" t="s">
        <v>1035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</row>
    <row r="11" spans="1:28" s="9" customFormat="1" ht="35.25" customHeight="1">
      <c r="A11" s="125" t="s">
        <v>981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</row>
    <row r="12" spans="1:28" s="9" customFormat="1" ht="16.5">
      <c r="A12" s="125" t="s">
        <v>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spans="1:28" s="42" customFormat="1" ht="196.5" customHeight="1">
      <c r="A13" s="114" t="s">
        <v>3</v>
      </c>
      <c r="B13" s="114" t="s">
        <v>4</v>
      </c>
      <c r="C13" s="114" t="s">
        <v>5</v>
      </c>
      <c r="D13" s="114" t="s">
        <v>17</v>
      </c>
      <c r="E13" s="114" t="s">
        <v>1037</v>
      </c>
      <c r="F13" s="114" t="s">
        <v>1038</v>
      </c>
      <c r="G13" s="114"/>
      <c r="H13" s="114" t="s">
        <v>1039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 t="s">
        <v>585</v>
      </c>
      <c r="S13" s="114"/>
      <c r="T13" s="114" t="s">
        <v>586</v>
      </c>
      <c r="U13" s="114"/>
      <c r="V13" s="114" t="s">
        <v>18</v>
      </c>
      <c r="W13" s="140"/>
      <c r="X13" s="141"/>
      <c r="Y13" s="141"/>
      <c r="Z13" s="141"/>
      <c r="AA13" s="141"/>
      <c r="AB13" s="141"/>
    </row>
    <row r="14" spans="1:28" s="42" customFormat="1" ht="59.25" customHeight="1">
      <c r="A14" s="114"/>
      <c r="B14" s="114"/>
      <c r="C14" s="114"/>
      <c r="D14" s="114"/>
      <c r="E14" s="114"/>
      <c r="F14" s="126" t="s">
        <v>20</v>
      </c>
      <c r="G14" s="126" t="s">
        <v>900</v>
      </c>
      <c r="H14" s="114" t="s">
        <v>575</v>
      </c>
      <c r="I14" s="114"/>
      <c r="J14" s="114" t="s">
        <v>576</v>
      </c>
      <c r="K14" s="114"/>
      <c r="L14" s="114" t="s">
        <v>577</v>
      </c>
      <c r="M14" s="114"/>
      <c r="N14" s="114" t="s">
        <v>578</v>
      </c>
      <c r="O14" s="114"/>
      <c r="P14" s="121" t="s">
        <v>579</v>
      </c>
      <c r="Q14" s="122"/>
      <c r="R14" s="138" t="s">
        <v>20</v>
      </c>
      <c r="S14" s="126" t="s">
        <v>901</v>
      </c>
      <c r="T14" s="114"/>
      <c r="U14" s="114"/>
      <c r="V14" s="114"/>
    </row>
    <row r="15" spans="1:28" s="42" customFormat="1" ht="65.25" customHeight="1">
      <c r="A15" s="114"/>
      <c r="B15" s="114"/>
      <c r="C15" s="114"/>
      <c r="D15" s="114"/>
      <c r="E15" s="114"/>
      <c r="F15" s="126"/>
      <c r="G15" s="126"/>
      <c r="H15" s="91" t="s">
        <v>7</v>
      </c>
      <c r="I15" s="91" t="s">
        <v>8</v>
      </c>
      <c r="J15" s="91" t="s">
        <v>7</v>
      </c>
      <c r="K15" s="91" t="s">
        <v>8</v>
      </c>
      <c r="L15" s="91" t="s">
        <v>7</v>
      </c>
      <c r="M15" s="91" t="s">
        <v>8</v>
      </c>
      <c r="N15" s="91" t="s">
        <v>7</v>
      </c>
      <c r="O15" s="91" t="s">
        <v>8</v>
      </c>
      <c r="P15" s="91" t="s">
        <v>7</v>
      </c>
      <c r="Q15" s="91" t="s">
        <v>8</v>
      </c>
      <c r="R15" s="139"/>
      <c r="S15" s="126"/>
      <c r="T15" s="91" t="s">
        <v>587</v>
      </c>
      <c r="U15" s="91" t="s">
        <v>14</v>
      </c>
      <c r="V15" s="114"/>
    </row>
    <row r="16" spans="1:28" s="53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4" customFormat="1" ht="28.5" customHeight="1">
      <c r="A17" s="123" t="s">
        <v>21</v>
      </c>
      <c r="B17" s="123"/>
      <c r="C17" s="123"/>
      <c r="D17" s="24">
        <f>D18+D19+D20+D21+D22+D23</f>
        <v>0.46700000000000003</v>
      </c>
      <c r="E17" s="24">
        <v>0</v>
      </c>
      <c r="F17" s="24">
        <f t="shared" ref="F17:K17" si="0">F18+F19+F20+F21+F22+F23</f>
        <v>0.46700000000000003</v>
      </c>
      <c r="G17" s="24">
        <f t="shared" si="0"/>
        <v>3.3079999999999998</v>
      </c>
      <c r="H17" s="24">
        <f t="shared" si="0"/>
        <v>3.3081618666666674</v>
      </c>
      <c r="I17" s="25">
        <f>I18+I19+I20+I21+I22+I23</f>
        <v>1.94636689</v>
      </c>
      <c r="J17" s="25">
        <f t="shared" si="0"/>
        <v>0.57732853333333334</v>
      </c>
      <c r="K17" s="25">
        <f t="shared" si="0"/>
        <v>0.69279424000000001</v>
      </c>
      <c r="L17" s="25">
        <f>L19</f>
        <v>1.0895833333333336</v>
      </c>
      <c r="M17" s="25">
        <f>M19</f>
        <v>0.41311999999999999</v>
      </c>
      <c r="N17" s="25">
        <f>N18+N19+N20+N21+N22+N23</f>
        <v>1.0895833333333336</v>
      </c>
      <c r="O17" s="25">
        <f>O19</f>
        <v>0.84045265000000002</v>
      </c>
      <c r="P17" s="25">
        <f>P18+P19+P20+P21+P22+P23</f>
        <v>0.55166666666666675</v>
      </c>
      <c r="Q17" s="25">
        <v>0</v>
      </c>
      <c r="R17" s="35" t="s">
        <v>979</v>
      </c>
      <c r="S17" s="25">
        <f>S18+S19+S20+S21+S22+S23</f>
        <v>1.3616331099999999</v>
      </c>
      <c r="T17" s="25">
        <v>0</v>
      </c>
      <c r="U17" s="25">
        <v>0</v>
      </c>
      <c r="V17" s="109"/>
      <c r="W17" s="110"/>
    </row>
    <row r="18" spans="1:23" s="34" customFormat="1" ht="28.5">
      <c r="A18" s="31" t="s">
        <v>905</v>
      </c>
      <c r="B18" s="32" t="s">
        <v>906</v>
      </c>
      <c r="C18" s="33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54"/>
    </row>
    <row r="19" spans="1:23" s="34" customFormat="1" ht="28.5">
      <c r="A19" s="31" t="s">
        <v>908</v>
      </c>
      <c r="B19" s="32" t="s">
        <v>909</v>
      </c>
      <c r="C19" s="33" t="s">
        <v>907</v>
      </c>
      <c r="D19" s="35">
        <f>D45</f>
        <v>0.46700000000000003</v>
      </c>
      <c r="E19" s="25">
        <v>0</v>
      </c>
      <c r="F19" s="35">
        <f>F45</f>
        <v>0.46700000000000003</v>
      </c>
      <c r="G19" s="25">
        <f>G46+G49+G55</f>
        <v>3.3079999999999998</v>
      </c>
      <c r="H19" s="25">
        <f>H46+H49+H55</f>
        <v>3.3081618666666674</v>
      </c>
      <c r="I19" s="25">
        <f>I45</f>
        <v>1.94636689</v>
      </c>
      <c r="J19" s="25">
        <f>J45</f>
        <v>0.57732853333333334</v>
      </c>
      <c r="K19" s="25">
        <f>K45</f>
        <v>0.69279424000000001</v>
      </c>
      <c r="L19" s="25">
        <f>L24</f>
        <v>1.0895833333333336</v>
      </c>
      <c r="M19" s="25">
        <f>M24</f>
        <v>0.41311999999999999</v>
      </c>
      <c r="N19" s="25">
        <f>N24</f>
        <v>1.0895833333333336</v>
      </c>
      <c r="O19" s="25">
        <f>O45</f>
        <v>0.84045265000000002</v>
      </c>
      <c r="P19" s="25">
        <f>P45</f>
        <v>0.55166666666666675</v>
      </c>
      <c r="Q19" s="25">
        <v>0</v>
      </c>
      <c r="R19" s="35" t="s">
        <v>979</v>
      </c>
      <c r="S19" s="25">
        <f>S45</f>
        <v>1.3616331099999999</v>
      </c>
      <c r="T19" s="25">
        <v>0</v>
      </c>
      <c r="U19" s="25">
        <v>0</v>
      </c>
      <c r="V19" s="109"/>
    </row>
    <row r="20" spans="1:23" s="34" customFormat="1" ht="71.25">
      <c r="A20" s="31" t="s">
        <v>910</v>
      </c>
      <c r="B20" s="32" t="s">
        <v>911</v>
      </c>
      <c r="C20" s="33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4" customFormat="1" ht="42.75">
      <c r="A21" s="31" t="s">
        <v>912</v>
      </c>
      <c r="B21" s="32" t="s">
        <v>913</v>
      </c>
      <c r="C21" s="33" t="s">
        <v>907</v>
      </c>
      <c r="D21" s="35">
        <f>D68</f>
        <v>0</v>
      </c>
      <c r="E21" s="25">
        <v>0</v>
      </c>
      <c r="F21" s="35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5" t="s">
        <v>979</v>
      </c>
      <c r="S21" s="25">
        <f>S68</f>
        <v>0</v>
      </c>
      <c r="T21" s="25">
        <v>0</v>
      </c>
      <c r="U21" s="25">
        <v>0</v>
      </c>
      <c r="V21" s="35"/>
    </row>
    <row r="22" spans="1:23" s="34" customFormat="1" ht="42.75">
      <c r="A22" s="31" t="s">
        <v>914</v>
      </c>
      <c r="B22" s="32" t="s">
        <v>915</v>
      </c>
      <c r="C22" s="33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4" customFormat="1" ht="28.5">
      <c r="A23" s="31" t="s">
        <v>916</v>
      </c>
      <c r="B23" s="32" t="s">
        <v>917</v>
      </c>
      <c r="C23" s="33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4" customFormat="1">
      <c r="A24" s="35" t="s">
        <v>918</v>
      </c>
      <c r="B24" s="78" t="s">
        <v>919</v>
      </c>
      <c r="C24" s="79" t="s">
        <v>907</v>
      </c>
      <c r="D24" s="35">
        <f>D45+D68</f>
        <v>0.46700000000000003</v>
      </c>
      <c r="E24" s="25">
        <v>0</v>
      </c>
      <c r="F24" s="35">
        <f t="shared" ref="F24:K24" si="2">F45+F68</f>
        <v>0.46700000000000003</v>
      </c>
      <c r="G24" s="25">
        <f t="shared" si="2"/>
        <v>3.3079999999999998</v>
      </c>
      <c r="H24" s="25">
        <f t="shared" si="2"/>
        <v>3.3081618666666674</v>
      </c>
      <c r="I24" s="25">
        <f t="shared" si="2"/>
        <v>1.94636689</v>
      </c>
      <c r="J24" s="25">
        <f t="shared" si="2"/>
        <v>0.57732853333333334</v>
      </c>
      <c r="K24" s="25">
        <f t="shared" si="2"/>
        <v>0.69279424000000001</v>
      </c>
      <c r="L24" s="25">
        <f>L45</f>
        <v>1.0895833333333336</v>
      </c>
      <c r="M24" s="25">
        <f>M45</f>
        <v>0.41311999999999999</v>
      </c>
      <c r="N24" s="25">
        <f>N45</f>
        <v>1.0895833333333336</v>
      </c>
      <c r="O24" s="25">
        <f>O45</f>
        <v>0.84045265000000002</v>
      </c>
      <c r="P24" s="25">
        <f>P45</f>
        <v>0.55166666666666675</v>
      </c>
      <c r="Q24" s="25">
        <v>0</v>
      </c>
      <c r="R24" s="35" t="s">
        <v>979</v>
      </c>
      <c r="S24" s="25">
        <f>G24-I24</f>
        <v>1.3616331099999999</v>
      </c>
      <c r="T24" s="25">
        <v>0</v>
      </c>
      <c r="U24" s="25">
        <v>0</v>
      </c>
      <c r="V24" s="35"/>
    </row>
    <row r="25" spans="1:23" s="34" customFormat="1" ht="28.5">
      <c r="A25" s="36" t="s">
        <v>85</v>
      </c>
      <c r="B25" s="37" t="s">
        <v>920</v>
      </c>
      <c r="C25" s="38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4" customFormat="1" ht="42.75">
      <c r="A26" s="36" t="s">
        <v>468</v>
      </c>
      <c r="B26" s="37" t="s">
        <v>921</v>
      </c>
      <c r="C26" s="38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4" customFormat="1" ht="85.5">
      <c r="A27" s="39" t="s">
        <v>470</v>
      </c>
      <c r="B27" s="40" t="s">
        <v>922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4" customFormat="1" ht="85.5">
      <c r="A28" s="39" t="s">
        <v>475</v>
      </c>
      <c r="B28" s="40" t="s">
        <v>923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4" customFormat="1" ht="57">
      <c r="A29" s="36" t="s">
        <v>477</v>
      </c>
      <c r="B29" s="37" t="s">
        <v>924</v>
      </c>
      <c r="C29" s="38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4" customFormat="1" ht="42.75">
      <c r="A30" s="36" t="s">
        <v>88</v>
      </c>
      <c r="B30" s="37" t="s">
        <v>925</v>
      </c>
      <c r="C30" s="38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4" customFormat="1" ht="71.25">
      <c r="A31" s="36" t="s">
        <v>498</v>
      </c>
      <c r="B31" s="37" t="s">
        <v>926</v>
      </c>
      <c r="C31" s="38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4" customFormat="1" ht="42.75">
      <c r="A32" s="36" t="s">
        <v>499</v>
      </c>
      <c r="B32" s="37" t="s">
        <v>927</v>
      </c>
      <c r="C32" s="38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4" customFormat="1" ht="57">
      <c r="A33" s="36" t="s">
        <v>90</v>
      </c>
      <c r="B33" s="37" t="s">
        <v>928</v>
      </c>
      <c r="C33" s="38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4" customFormat="1" ht="42.75">
      <c r="A34" s="36" t="s">
        <v>929</v>
      </c>
      <c r="B34" s="37" t="s">
        <v>930</v>
      </c>
      <c r="C34" s="38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4" customFormat="1" ht="128.25">
      <c r="A35" s="36" t="s">
        <v>929</v>
      </c>
      <c r="B35" s="37" t="s">
        <v>931</v>
      </c>
      <c r="C35" s="38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4" customFormat="1" ht="114">
      <c r="A36" s="36" t="s">
        <v>929</v>
      </c>
      <c r="B36" s="37" t="s">
        <v>932</v>
      </c>
      <c r="C36" s="38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4" customFormat="1" ht="114">
      <c r="A37" s="36" t="s">
        <v>929</v>
      </c>
      <c r="B37" s="37" t="s">
        <v>933</v>
      </c>
      <c r="C37" s="38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4" customFormat="1" ht="42.75">
      <c r="A38" s="36" t="s">
        <v>934</v>
      </c>
      <c r="B38" s="37" t="s">
        <v>930</v>
      </c>
      <c r="C38" s="38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4" customFormat="1" ht="128.25">
      <c r="A39" s="36" t="s">
        <v>934</v>
      </c>
      <c r="B39" s="37" t="s">
        <v>931</v>
      </c>
      <c r="C39" s="38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4" customFormat="1" ht="114">
      <c r="A40" s="36" t="s">
        <v>934</v>
      </c>
      <c r="B40" s="37" t="s">
        <v>932</v>
      </c>
      <c r="C40" s="38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4" customFormat="1" ht="114">
      <c r="A41" s="36" t="s">
        <v>934</v>
      </c>
      <c r="B41" s="37" t="s">
        <v>935</v>
      </c>
      <c r="C41" s="38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4" customFormat="1" ht="99.75">
      <c r="A42" s="36" t="s">
        <v>936</v>
      </c>
      <c r="B42" s="37" t="s">
        <v>937</v>
      </c>
      <c r="C42" s="38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4" customFormat="1" ht="85.5">
      <c r="A43" s="36" t="s">
        <v>938</v>
      </c>
      <c r="B43" s="37" t="s">
        <v>939</v>
      </c>
      <c r="C43" s="38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4" customFormat="1" ht="85.5">
      <c r="A44" s="36" t="s">
        <v>940</v>
      </c>
      <c r="B44" s="37" t="s">
        <v>941</v>
      </c>
      <c r="C44" s="38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4" customFormat="1" ht="42.75">
      <c r="A45" s="36" t="s">
        <v>92</v>
      </c>
      <c r="B45" s="37" t="s">
        <v>942</v>
      </c>
      <c r="C45" s="38" t="s">
        <v>907</v>
      </c>
      <c r="D45" s="35">
        <f>D46+D49+D53</f>
        <v>0.46700000000000003</v>
      </c>
      <c r="E45" s="25">
        <v>0</v>
      </c>
      <c r="F45" s="35">
        <f t="shared" ref="F45:K45" si="3">F46+F49+F53</f>
        <v>0.46700000000000003</v>
      </c>
      <c r="G45" s="25">
        <f t="shared" si="3"/>
        <v>3.3079999999999998</v>
      </c>
      <c r="H45" s="25">
        <f t="shared" si="3"/>
        <v>3.3081618666666674</v>
      </c>
      <c r="I45" s="25">
        <f t="shared" si="3"/>
        <v>1.94636689</v>
      </c>
      <c r="J45" s="25">
        <f t="shared" si="3"/>
        <v>0.57732853333333334</v>
      </c>
      <c r="K45" s="25">
        <f t="shared" si="3"/>
        <v>0.69279424000000001</v>
      </c>
      <c r="L45" s="25">
        <f>L49</f>
        <v>1.0895833333333336</v>
      </c>
      <c r="M45" s="25">
        <f>M49</f>
        <v>0.41311999999999999</v>
      </c>
      <c r="N45" s="25">
        <f>N49</f>
        <v>1.0895833333333336</v>
      </c>
      <c r="O45" s="25">
        <f>O49</f>
        <v>0.84045265000000002</v>
      </c>
      <c r="P45" s="25">
        <f>P49+P55</f>
        <v>0.55166666666666675</v>
      </c>
      <c r="Q45" s="25">
        <v>0</v>
      </c>
      <c r="R45" s="35" t="s">
        <v>979</v>
      </c>
      <c r="S45" s="25">
        <f>S46+S49+S53</f>
        <v>1.3616331099999999</v>
      </c>
      <c r="T45" s="25">
        <v>0</v>
      </c>
      <c r="U45" s="25">
        <v>0</v>
      </c>
      <c r="V45" s="35"/>
    </row>
    <row r="46" spans="1:22" s="34" customFormat="1" ht="71.25">
      <c r="A46" s="36" t="s">
        <v>503</v>
      </c>
      <c r="B46" s="37" t="s">
        <v>943</v>
      </c>
      <c r="C46" s="38" t="s">
        <v>907</v>
      </c>
      <c r="D46" s="25">
        <f>D47</f>
        <v>0</v>
      </c>
      <c r="E46" s="25">
        <v>0</v>
      </c>
      <c r="F46" s="29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5" t="s">
        <v>979</v>
      </c>
      <c r="S46" s="25">
        <f>S47</f>
        <v>0</v>
      </c>
      <c r="T46" s="25">
        <v>0</v>
      </c>
      <c r="U46" s="25">
        <v>0</v>
      </c>
      <c r="V46" s="35"/>
    </row>
    <row r="47" spans="1:22" s="34" customFormat="1" ht="42.75">
      <c r="A47" s="36" t="s">
        <v>505</v>
      </c>
      <c r="B47" s="37" t="s">
        <v>944</v>
      </c>
      <c r="C47" s="38" t="s">
        <v>907</v>
      </c>
      <c r="D47" s="25">
        <v>0</v>
      </c>
      <c r="E47" s="25">
        <v>0</v>
      </c>
      <c r="F47" s="29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9">
        <v>0</v>
      </c>
      <c r="S47" s="25">
        <v>0</v>
      </c>
      <c r="T47" s="25">
        <v>0</v>
      </c>
      <c r="U47" s="25">
        <v>0</v>
      </c>
      <c r="V47" s="35"/>
    </row>
    <row r="48" spans="1:22" s="34" customFormat="1" ht="71.25">
      <c r="A48" s="36" t="s">
        <v>510</v>
      </c>
      <c r="B48" s="37" t="s">
        <v>945</v>
      </c>
      <c r="C48" s="38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4" customFormat="1" ht="42.75">
      <c r="A49" s="36" t="s">
        <v>518</v>
      </c>
      <c r="B49" s="37" t="s">
        <v>946</v>
      </c>
      <c r="C49" s="38" t="s">
        <v>907</v>
      </c>
      <c r="D49" s="35">
        <f>D50</f>
        <v>0.46700000000000003</v>
      </c>
      <c r="E49" s="25">
        <v>0</v>
      </c>
      <c r="F49" s="35">
        <f t="shared" ref="F49:K50" si="5">F50</f>
        <v>0.46700000000000003</v>
      </c>
      <c r="G49" s="25">
        <f t="shared" si="5"/>
        <v>3.3079999999999998</v>
      </c>
      <c r="H49" s="25">
        <f t="shared" si="5"/>
        <v>3.3081618666666674</v>
      </c>
      <c r="I49" s="25">
        <f t="shared" si="5"/>
        <v>1.94636689</v>
      </c>
      <c r="J49" s="25">
        <f t="shared" si="5"/>
        <v>0.57732853333333334</v>
      </c>
      <c r="K49" s="25">
        <f t="shared" si="5"/>
        <v>0.69279424000000001</v>
      </c>
      <c r="L49" s="25">
        <f t="shared" ref="L49:N50" si="6">L50</f>
        <v>1.0895833333333336</v>
      </c>
      <c r="M49" s="25">
        <f t="shared" si="6"/>
        <v>0.41311999999999999</v>
      </c>
      <c r="N49" s="25">
        <f t="shared" si="6"/>
        <v>1.0895833333333336</v>
      </c>
      <c r="O49" s="25">
        <f>O50</f>
        <v>0.84045265000000002</v>
      </c>
      <c r="P49" s="25">
        <f>P50</f>
        <v>0.55166666666666675</v>
      </c>
      <c r="Q49" s="25">
        <v>0</v>
      </c>
      <c r="R49" s="35" t="s">
        <v>979</v>
      </c>
      <c r="S49" s="25">
        <f>S50</f>
        <v>1.3616331099999999</v>
      </c>
      <c r="T49" s="25">
        <v>0</v>
      </c>
      <c r="U49" s="25">
        <v>0</v>
      </c>
      <c r="V49" s="35"/>
    </row>
    <row r="50" spans="1:22" s="34" customFormat="1" ht="28.5">
      <c r="A50" s="36" t="s">
        <v>947</v>
      </c>
      <c r="B50" s="37" t="s">
        <v>948</v>
      </c>
      <c r="C50" s="38" t="s">
        <v>907</v>
      </c>
      <c r="D50" s="35">
        <f>D51</f>
        <v>0.46700000000000003</v>
      </c>
      <c r="E50" s="25">
        <v>0</v>
      </c>
      <c r="F50" s="35">
        <f t="shared" si="5"/>
        <v>0.46700000000000003</v>
      </c>
      <c r="G50" s="25">
        <f t="shared" si="5"/>
        <v>3.3079999999999998</v>
      </c>
      <c r="H50" s="25">
        <f t="shared" si="5"/>
        <v>3.3081618666666674</v>
      </c>
      <c r="I50" s="25">
        <f t="shared" si="5"/>
        <v>1.94636689</v>
      </c>
      <c r="J50" s="25">
        <f t="shared" si="5"/>
        <v>0.57732853333333334</v>
      </c>
      <c r="K50" s="25">
        <f t="shared" si="5"/>
        <v>0.69279424000000001</v>
      </c>
      <c r="L50" s="25">
        <f t="shared" si="6"/>
        <v>1.0895833333333336</v>
      </c>
      <c r="M50" s="25">
        <f t="shared" si="6"/>
        <v>0.41311999999999999</v>
      </c>
      <c r="N50" s="25">
        <f t="shared" si="6"/>
        <v>1.0895833333333336</v>
      </c>
      <c r="O50" s="25">
        <f>O51</f>
        <v>0.84045265000000002</v>
      </c>
      <c r="P50" s="25">
        <f>P51</f>
        <v>0.55166666666666675</v>
      </c>
      <c r="Q50" s="25">
        <v>0</v>
      </c>
      <c r="R50" s="35" t="s">
        <v>979</v>
      </c>
      <c r="S50" s="25">
        <f>S51</f>
        <v>1.3616331099999999</v>
      </c>
      <c r="T50" s="25">
        <v>0</v>
      </c>
      <c r="U50" s="25">
        <v>0</v>
      </c>
      <c r="V50" s="35"/>
    </row>
    <row r="51" spans="1:22" ht="75">
      <c r="A51" s="95" t="s">
        <v>947</v>
      </c>
      <c r="B51" s="80" t="s">
        <v>1033</v>
      </c>
      <c r="C51" s="81" t="s">
        <v>1034</v>
      </c>
      <c r="D51" s="16">
        <v>0.46700000000000003</v>
      </c>
      <c r="E51" s="26">
        <v>0</v>
      </c>
      <c r="F51" s="16">
        <v>0.46700000000000003</v>
      </c>
      <c r="G51" s="26">
        <v>3.3079999999999998</v>
      </c>
      <c r="H51" s="26">
        <f>J51+L51+N51+P51</f>
        <v>3.3081618666666674</v>
      </c>
      <c r="I51" s="26">
        <f>K51+M51+O51+Q51</f>
        <v>1.94636689</v>
      </c>
      <c r="J51" s="26">
        <f>0.69279424/1.2</f>
        <v>0.57732853333333334</v>
      </c>
      <c r="K51" s="26">
        <f>0.69279424</f>
        <v>0.69279424000000001</v>
      </c>
      <c r="L51" s="26">
        <f>1.3075/1.2</f>
        <v>1.0895833333333336</v>
      </c>
      <c r="M51" s="26">
        <v>0.41311999999999999</v>
      </c>
      <c r="N51" s="26">
        <f>1.3075/1.2</f>
        <v>1.0895833333333336</v>
      </c>
      <c r="O51" s="26">
        <v>0.84045265000000002</v>
      </c>
      <c r="P51" s="26">
        <f>0.662/1.2</f>
        <v>0.55166666666666675</v>
      </c>
      <c r="Q51" s="26">
        <v>0</v>
      </c>
      <c r="R51" s="16" t="s">
        <v>979</v>
      </c>
      <c r="S51" s="26">
        <f>G51-I51</f>
        <v>1.3616331099999999</v>
      </c>
      <c r="T51" s="25">
        <v>0</v>
      </c>
      <c r="U51" s="25">
        <v>0</v>
      </c>
      <c r="V51" s="108" t="s">
        <v>1056</v>
      </c>
    </row>
    <row r="52" spans="1:22" s="34" customFormat="1" ht="42.75">
      <c r="A52" s="36" t="s">
        <v>949</v>
      </c>
      <c r="B52" s="37" t="s">
        <v>950</v>
      </c>
      <c r="C52" s="38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4" customFormat="1" ht="42.75">
      <c r="A53" s="36" t="s">
        <v>520</v>
      </c>
      <c r="B53" s="37" t="s">
        <v>951</v>
      </c>
      <c r="C53" s="38" t="s">
        <v>907</v>
      </c>
      <c r="D53" s="25">
        <f>D55</f>
        <v>0</v>
      </c>
      <c r="E53" s="25">
        <v>0</v>
      </c>
      <c r="F53" s="25">
        <f t="shared" ref="F53:K53" si="7">F55</f>
        <v>0</v>
      </c>
      <c r="G53" s="25">
        <f t="shared" si="7"/>
        <v>0</v>
      </c>
      <c r="H53" s="25">
        <f t="shared" si="7"/>
        <v>0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5"/>
    </row>
    <row r="54" spans="1:22" s="34" customFormat="1" ht="42.75">
      <c r="A54" s="36" t="s">
        <v>522</v>
      </c>
      <c r="B54" s="37" t="s">
        <v>952</v>
      </c>
      <c r="C54" s="38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4" customFormat="1" ht="42.75">
      <c r="A55" s="36" t="s">
        <v>526</v>
      </c>
      <c r="B55" s="37" t="s">
        <v>953</v>
      </c>
      <c r="C55" s="38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5"/>
    </row>
    <row r="56" spans="1:22" s="34" customFormat="1" ht="42.75">
      <c r="A56" s="36" t="s">
        <v>527</v>
      </c>
      <c r="B56" s="37" t="s">
        <v>954</v>
      </c>
      <c r="C56" s="38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4" customFormat="1" ht="42.75">
      <c r="A57" s="36" t="s">
        <v>528</v>
      </c>
      <c r="B57" s="37" t="s">
        <v>955</v>
      </c>
      <c r="C57" s="38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4" customFormat="1" ht="57">
      <c r="A58" s="36" t="s">
        <v>529</v>
      </c>
      <c r="B58" s="37" t="s">
        <v>956</v>
      </c>
      <c r="C58" s="38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4" customFormat="1" ht="57">
      <c r="A59" s="36" t="s">
        <v>530</v>
      </c>
      <c r="B59" s="37" t="s">
        <v>957</v>
      </c>
      <c r="C59" s="38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4" customFormat="1" ht="57">
      <c r="A60" s="36" t="s">
        <v>531</v>
      </c>
      <c r="B60" s="37" t="s">
        <v>958</v>
      </c>
      <c r="C60" s="38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4" customFormat="1" ht="57">
      <c r="A61" s="36" t="s">
        <v>959</v>
      </c>
      <c r="B61" s="37" t="s">
        <v>960</v>
      </c>
      <c r="C61" s="38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4" customFormat="1" ht="57">
      <c r="A62" s="36" t="s">
        <v>961</v>
      </c>
      <c r="B62" s="37" t="s">
        <v>962</v>
      </c>
      <c r="C62" s="38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4" customFormat="1" ht="42.75">
      <c r="A63" s="36" t="s">
        <v>963</v>
      </c>
      <c r="B63" s="37" t="s">
        <v>964</v>
      </c>
      <c r="C63" s="38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4" customFormat="1" ht="57">
      <c r="A64" s="36" t="s">
        <v>965</v>
      </c>
      <c r="B64" s="37" t="s">
        <v>966</v>
      </c>
      <c r="C64" s="38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4" customFormat="1" ht="85.5">
      <c r="A65" s="36" t="s">
        <v>94</v>
      </c>
      <c r="B65" s="37" t="s">
        <v>967</v>
      </c>
      <c r="C65" s="38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4" customFormat="1" ht="71.25">
      <c r="A66" s="36" t="s">
        <v>968</v>
      </c>
      <c r="B66" s="37" t="s">
        <v>969</v>
      </c>
      <c r="C66" s="38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4" customFormat="1" ht="71.25">
      <c r="A67" s="36" t="s">
        <v>970</v>
      </c>
      <c r="B67" s="37" t="s">
        <v>971</v>
      </c>
      <c r="C67" s="38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4" customFormat="1" ht="42.75">
      <c r="A68" s="36" t="s">
        <v>96</v>
      </c>
      <c r="B68" s="37" t="s">
        <v>972</v>
      </c>
      <c r="C68" s="38" t="s">
        <v>907</v>
      </c>
      <c r="D68" s="35">
        <v>0</v>
      </c>
      <c r="E68" s="25">
        <v>0</v>
      </c>
      <c r="F68" s="3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5"/>
    </row>
    <row r="69" spans="1:22" s="34" customFormat="1" ht="42.75">
      <c r="A69" s="36" t="s">
        <v>98</v>
      </c>
      <c r="B69" s="37" t="s">
        <v>973</v>
      </c>
      <c r="C69" s="38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4" customFormat="1" ht="28.5">
      <c r="A70" s="36" t="s">
        <v>100</v>
      </c>
      <c r="B70" s="37" t="s">
        <v>974</v>
      </c>
      <c r="C70" s="38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55"/>
    </row>
    <row r="72" spans="1:22">
      <c r="V72" s="55"/>
    </row>
  </sheetData>
  <mergeCells count="31"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W13:AB13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BZ73"/>
  <sheetViews>
    <sheetView workbookViewId="0">
      <selection activeCell="A5" sqref="A5:AL5"/>
    </sheetView>
  </sheetViews>
  <sheetFormatPr defaultRowHeight="15"/>
  <cols>
    <col min="1" max="1" width="7.42578125" style="11" customWidth="1"/>
    <col min="2" max="2" width="43.85546875" style="11" customWidth="1"/>
    <col min="3" max="3" width="17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8" width="9.140625" style="11"/>
    <col min="39" max="39" width="10" style="11" customWidth="1"/>
    <col min="40" max="16384" width="9.140625" style="11"/>
  </cols>
  <sheetData>
    <row r="1" spans="1:78" s="9" customFormat="1" ht="16.5"/>
    <row r="2" spans="1:78" s="9" customFormat="1" ht="16.5"/>
    <row r="3" spans="1:78" s="9" customFormat="1" ht="16.5"/>
    <row r="4" spans="1:78" s="9" customFormat="1" ht="43.5" customHeight="1">
      <c r="A4" s="124" t="s">
        <v>589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1:78" s="9" customFormat="1" ht="16.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</row>
    <row r="6" spans="1:78" s="9" customFormat="1" ht="16.5" customHeight="1">
      <c r="A6" s="124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</row>
    <row r="7" spans="1:78" s="9" customFormat="1" ht="16.5">
      <c r="A7" s="125" t="s">
        <v>590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</row>
    <row r="8" spans="1:78" s="9" customFormat="1" ht="16.5">
      <c r="A8" s="125" t="s">
        <v>1059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</row>
    <row r="9" spans="1:78" s="9" customFormat="1" ht="26.25" customHeight="1">
      <c r="A9" s="125" t="s">
        <v>975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</row>
    <row r="10" spans="1:78" s="9" customFormat="1" ht="16.5">
      <c r="A10" s="125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78" s="9" customFormat="1" ht="16.5">
      <c r="A11" s="125" t="s">
        <v>1040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</row>
    <row r="12" spans="1:78" s="9" customFormat="1" ht="16.5">
      <c r="A12" s="125" t="s">
        <v>1024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</row>
    <row r="13" spans="1:78" s="9" customFormat="1" ht="16.5">
      <c r="A13" s="125" t="s">
        <v>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</row>
    <row r="14" spans="1:78" s="56" customFormat="1" ht="27.75" customHeight="1">
      <c r="A14" s="143" t="s">
        <v>3</v>
      </c>
      <c r="B14" s="143" t="s">
        <v>4</v>
      </c>
      <c r="C14" s="143" t="s">
        <v>5</v>
      </c>
      <c r="D14" s="143" t="s">
        <v>591</v>
      </c>
      <c r="E14" s="143" t="s">
        <v>1041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4" t="s">
        <v>627</v>
      </c>
      <c r="BW14" s="144"/>
      <c r="BX14" s="144"/>
      <c r="BY14" s="144"/>
      <c r="BZ14" s="123" t="s">
        <v>18</v>
      </c>
    </row>
    <row r="15" spans="1:78" s="56" customFormat="1">
      <c r="A15" s="143"/>
      <c r="B15" s="143"/>
      <c r="C15" s="143"/>
      <c r="D15" s="143"/>
      <c r="E15" s="143" t="s">
        <v>7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 t="s">
        <v>8</v>
      </c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4"/>
      <c r="BW15" s="144"/>
      <c r="BX15" s="144"/>
      <c r="BY15" s="144"/>
      <c r="BZ15" s="123"/>
    </row>
    <row r="16" spans="1:78" s="56" customFormat="1">
      <c r="A16" s="143"/>
      <c r="B16" s="143"/>
      <c r="C16" s="143"/>
      <c r="D16" s="143"/>
      <c r="E16" s="143" t="s">
        <v>575</v>
      </c>
      <c r="F16" s="143"/>
      <c r="G16" s="143"/>
      <c r="H16" s="143"/>
      <c r="I16" s="143"/>
      <c r="J16" s="143"/>
      <c r="K16" s="143"/>
      <c r="L16" s="143" t="s">
        <v>576</v>
      </c>
      <c r="M16" s="143"/>
      <c r="N16" s="143"/>
      <c r="O16" s="143"/>
      <c r="P16" s="143"/>
      <c r="Q16" s="143"/>
      <c r="R16" s="143"/>
      <c r="S16" s="143" t="s">
        <v>577</v>
      </c>
      <c r="T16" s="143"/>
      <c r="U16" s="143"/>
      <c r="V16" s="143"/>
      <c r="W16" s="143"/>
      <c r="X16" s="143"/>
      <c r="Y16" s="143"/>
      <c r="Z16" s="143" t="s">
        <v>578</v>
      </c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 t="s">
        <v>575</v>
      </c>
      <c r="AN16" s="143"/>
      <c r="AO16" s="143"/>
      <c r="AP16" s="143"/>
      <c r="AQ16" s="143"/>
      <c r="AR16" s="143"/>
      <c r="AS16" s="143"/>
      <c r="AT16" s="143" t="s">
        <v>576</v>
      </c>
      <c r="AU16" s="143"/>
      <c r="AV16" s="143"/>
      <c r="AW16" s="143"/>
      <c r="AX16" s="143"/>
      <c r="AY16" s="143"/>
      <c r="AZ16" s="143"/>
      <c r="BA16" s="143" t="s">
        <v>577</v>
      </c>
      <c r="BB16" s="143"/>
      <c r="BC16" s="143"/>
      <c r="BD16" s="143"/>
      <c r="BE16" s="143"/>
      <c r="BF16" s="143"/>
      <c r="BG16" s="143"/>
      <c r="BH16" s="143" t="s">
        <v>578</v>
      </c>
      <c r="BI16" s="143"/>
      <c r="BJ16" s="143"/>
      <c r="BK16" s="143"/>
      <c r="BL16" s="143"/>
      <c r="BM16" s="143"/>
      <c r="BN16" s="143"/>
      <c r="BO16" s="143" t="s">
        <v>579</v>
      </c>
      <c r="BP16" s="143"/>
      <c r="BQ16" s="143"/>
      <c r="BR16" s="143"/>
      <c r="BS16" s="143"/>
      <c r="BT16" s="143"/>
      <c r="BU16" s="143"/>
      <c r="BV16" s="144"/>
      <c r="BW16" s="144"/>
      <c r="BX16" s="144"/>
      <c r="BY16" s="144"/>
      <c r="BZ16" s="123"/>
    </row>
    <row r="17" spans="1:78" s="56" customFormat="1" ht="43.5" customHeight="1">
      <c r="A17" s="143"/>
      <c r="B17" s="143"/>
      <c r="C17" s="143"/>
      <c r="D17" s="143"/>
      <c r="E17" s="87" t="s">
        <v>23</v>
      </c>
      <c r="F17" s="143" t="s">
        <v>24</v>
      </c>
      <c r="G17" s="143"/>
      <c r="H17" s="143"/>
      <c r="I17" s="143"/>
      <c r="J17" s="143"/>
      <c r="K17" s="143"/>
      <c r="L17" s="87" t="s">
        <v>23</v>
      </c>
      <c r="M17" s="143" t="s">
        <v>24</v>
      </c>
      <c r="N17" s="143"/>
      <c r="O17" s="143"/>
      <c r="P17" s="143"/>
      <c r="Q17" s="143"/>
      <c r="R17" s="143"/>
      <c r="S17" s="87" t="s">
        <v>23</v>
      </c>
      <c r="T17" s="143" t="s">
        <v>24</v>
      </c>
      <c r="U17" s="143"/>
      <c r="V17" s="143"/>
      <c r="W17" s="143"/>
      <c r="X17" s="143"/>
      <c r="Y17" s="143"/>
      <c r="Z17" s="87" t="s">
        <v>23</v>
      </c>
      <c r="AA17" s="143" t="s">
        <v>24</v>
      </c>
      <c r="AB17" s="143"/>
      <c r="AC17" s="143"/>
      <c r="AD17" s="143"/>
      <c r="AE17" s="143"/>
      <c r="AF17" s="143"/>
      <c r="AG17" s="143" t="s">
        <v>24</v>
      </c>
      <c r="AH17" s="143"/>
      <c r="AI17" s="143"/>
      <c r="AJ17" s="143"/>
      <c r="AK17" s="143"/>
      <c r="AL17" s="143"/>
      <c r="AM17" s="87" t="s">
        <v>23</v>
      </c>
      <c r="AN17" s="143" t="s">
        <v>24</v>
      </c>
      <c r="AO17" s="143"/>
      <c r="AP17" s="143"/>
      <c r="AQ17" s="143"/>
      <c r="AR17" s="143"/>
      <c r="AS17" s="143"/>
      <c r="AT17" s="87" t="s">
        <v>23</v>
      </c>
      <c r="AU17" s="143" t="s">
        <v>24</v>
      </c>
      <c r="AV17" s="143"/>
      <c r="AW17" s="143"/>
      <c r="AX17" s="143"/>
      <c r="AY17" s="143"/>
      <c r="AZ17" s="143"/>
      <c r="BA17" s="87" t="s">
        <v>23</v>
      </c>
      <c r="BB17" s="143" t="s">
        <v>24</v>
      </c>
      <c r="BC17" s="143"/>
      <c r="BD17" s="143"/>
      <c r="BE17" s="143"/>
      <c r="BF17" s="143"/>
      <c r="BG17" s="143"/>
      <c r="BH17" s="87" t="s">
        <v>23</v>
      </c>
      <c r="BI17" s="143" t="s">
        <v>24</v>
      </c>
      <c r="BJ17" s="143"/>
      <c r="BK17" s="143"/>
      <c r="BL17" s="143"/>
      <c r="BM17" s="143"/>
      <c r="BN17" s="143"/>
      <c r="BO17" s="87" t="s">
        <v>23</v>
      </c>
      <c r="BP17" s="143" t="s">
        <v>24</v>
      </c>
      <c r="BQ17" s="143"/>
      <c r="BR17" s="143"/>
      <c r="BS17" s="143"/>
      <c r="BT17" s="143"/>
      <c r="BU17" s="143"/>
      <c r="BV17" s="145" t="s">
        <v>23</v>
      </c>
      <c r="BW17" s="146"/>
      <c r="BX17" s="145" t="s">
        <v>24</v>
      </c>
      <c r="BY17" s="146"/>
      <c r="BZ17" s="123"/>
    </row>
    <row r="18" spans="1:78" s="56" customFormat="1" ht="71.25" customHeight="1">
      <c r="A18" s="143"/>
      <c r="B18" s="143"/>
      <c r="C18" s="143"/>
      <c r="D18" s="143"/>
      <c r="E18" s="87" t="s">
        <v>587</v>
      </c>
      <c r="F18" s="87" t="s">
        <v>587</v>
      </c>
      <c r="G18" s="87" t="s">
        <v>25</v>
      </c>
      <c r="H18" s="87" t="s">
        <v>26</v>
      </c>
      <c r="I18" s="87" t="s">
        <v>27</v>
      </c>
      <c r="J18" s="87" t="s">
        <v>28</v>
      </c>
      <c r="K18" s="87" t="s">
        <v>29</v>
      </c>
      <c r="L18" s="87" t="s">
        <v>587</v>
      </c>
      <c r="M18" s="87" t="s">
        <v>587</v>
      </c>
      <c r="N18" s="87" t="s">
        <v>25</v>
      </c>
      <c r="O18" s="87" t="s">
        <v>26</v>
      </c>
      <c r="P18" s="87" t="s">
        <v>27</v>
      </c>
      <c r="Q18" s="87" t="s">
        <v>28</v>
      </c>
      <c r="R18" s="87" t="s">
        <v>29</v>
      </c>
      <c r="S18" s="87" t="s">
        <v>587</v>
      </c>
      <c r="T18" s="87" t="s">
        <v>19</v>
      </c>
      <c r="U18" s="87" t="s">
        <v>25</v>
      </c>
      <c r="V18" s="87" t="s">
        <v>26</v>
      </c>
      <c r="W18" s="87" t="s">
        <v>27</v>
      </c>
      <c r="X18" s="87" t="s">
        <v>28</v>
      </c>
      <c r="Y18" s="87" t="s">
        <v>29</v>
      </c>
      <c r="Z18" s="87" t="s">
        <v>19</v>
      </c>
      <c r="AA18" s="87" t="s">
        <v>19</v>
      </c>
      <c r="AB18" s="87" t="s">
        <v>25</v>
      </c>
      <c r="AC18" s="87" t="s">
        <v>26</v>
      </c>
      <c r="AD18" s="87" t="s">
        <v>27</v>
      </c>
      <c r="AE18" s="87" t="s">
        <v>28</v>
      </c>
      <c r="AF18" s="87" t="s">
        <v>29</v>
      </c>
      <c r="AG18" s="87" t="s">
        <v>19</v>
      </c>
      <c r="AH18" s="87" t="s">
        <v>25</v>
      </c>
      <c r="AI18" s="87" t="s">
        <v>26</v>
      </c>
      <c r="AJ18" s="87" t="s">
        <v>27</v>
      </c>
      <c r="AK18" s="87" t="s">
        <v>28</v>
      </c>
      <c r="AL18" s="87" t="s">
        <v>29</v>
      </c>
      <c r="AM18" s="87" t="s">
        <v>19</v>
      </c>
      <c r="AN18" s="87" t="s">
        <v>19</v>
      </c>
      <c r="AO18" s="87" t="s">
        <v>25</v>
      </c>
      <c r="AP18" s="87" t="s">
        <v>26</v>
      </c>
      <c r="AQ18" s="87" t="s">
        <v>27</v>
      </c>
      <c r="AR18" s="87" t="s">
        <v>28</v>
      </c>
      <c r="AS18" s="87" t="s">
        <v>29</v>
      </c>
      <c r="AT18" s="87" t="s">
        <v>19</v>
      </c>
      <c r="AU18" s="87" t="s">
        <v>19</v>
      </c>
      <c r="AV18" s="87" t="s">
        <v>25</v>
      </c>
      <c r="AW18" s="87" t="s">
        <v>27</v>
      </c>
      <c r="AX18" s="87" t="s">
        <v>27</v>
      </c>
      <c r="AY18" s="87" t="s">
        <v>28</v>
      </c>
      <c r="AZ18" s="87" t="s">
        <v>29</v>
      </c>
      <c r="BA18" s="87" t="s">
        <v>587</v>
      </c>
      <c r="BB18" s="87" t="s">
        <v>587</v>
      </c>
      <c r="BC18" s="87" t="s">
        <v>25</v>
      </c>
      <c r="BD18" s="87" t="s">
        <v>26</v>
      </c>
      <c r="BE18" s="87" t="s">
        <v>27</v>
      </c>
      <c r="BF18" s="87" t="s">
        <v>28</v>
      </c>
      <c r="BG18" s="87" t="s">
        <v>29</v>
      </c>
      <c r="BH18" s="87" t="s">
        <v>19</v>
      </c>
      <c r="BI18" s="87" t="s">
        <v>19</v>
      </c>
      <c r="BJ18" s="87" t="s">
        <v>25</v>
      </c>
      <c r="BK18" s="87" t="s">
        <v>26</v>
      </c>
      <c r="BL18" s="87" t="s">
        <v>27</v>
      </c>
      <c r="BM18" s="87" t="s">
        <v>28</v>
      </c>
      <c r="BN18" s="87" t="s">
        <v>29</v>
      </c>
      <c r="BO18" s="87" t="s">
        <v>19</v>
      </c>
      <c r="BP18" s="87" t="s">
        <v>587</v>
      </c>
      <c r="BQ18" s="87" t="s">
        <v>25</v>
      </c>
      <c r="BR18" s="87" t="s">
        <v>26</v>
      </c>
      <c r="BS18" s="87" t="s">
        <v>27</v>
      </c>
      <c r="BT18" s="87" t="s">
        <v>28</v>
      </c>
      <c r="BU18" s="87" t="s">
        <v>29</v>
      </c>
      <c r="BV18" s="87" t="s">
        <v>19</v>
      </c>
      <c r="BW18" s="87" t="s">
        <v>14</v>
      </c>
      <c r="BX18" s="87" t="s">
        <v>19</v>
      </c>
      <c r="BY18" s="87" t="s">
        <v>14</v>
      </c>
      <c r="BZ18" s="123"/>
    </row>
    <row r="19" spans="1:78" s="58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621</v>
      </c>
      <c r="AH19" s="10" t="s">
        <v>622</v>
      </c>
      <c r="AI19" s="10" t="s">
        <v>623</v>
      </c>
      <c r="AJ19" s="10" t="s">
        <v>624</v>
      </c>
      <c r="AK19" s="10" t="s">
        <v>625</v>
      </c>
      <c r="AL19" s="10" t="s">
        <v>626</v>
      </c>
      <c r="AM19" s="10" t="s">
        <v>628</v>
      </c>
      <c r="AN19" s="10" t="s">
        <v>629</v>
      </c>
      <c r="AO19" s="10" t="s">
        <v>630</v>
      </c>
      <c r="AP19" s="10" t="s">
        <v>631</v>
      </c>
      <c r="AQ19" s="10" t="s">
        <v>632</v>
      </c>
      <c r="AR19" s="10" t="s">
        <v>633</v>
      </c>
      <c r="AS19" s="10" t="s">
        <v>634</v>
      </c>
      <c r="AT19" s="10" t="s">
        <v>635</v>
      </c>
      <c r="AU19" s="10" t="s">
        <v>636</v>
      </c>
      <c r="AV19" s="10" t="s">
        <v>637</v>
      </c>
      <c r="AW19" s="10" t="s">
        <v>638</v>
      </c>
      <c r="AX19" s="10" t="s">
        <v>639</v>
      </c>
      <c r="AY19" s="10" t="s">
        <v>640</v>
      </c>
      <c r="AZ19" s="10" t="s">
        <v>641</v>
      </c>
      <c r="BA19" s="10" t="s">
        <v>642</v>
      </c>
      <c r="BB19" s="10" t="s">
        <v>643</v>
      </c>
      <c r="BC19" s="10" t="s">
        <v>644</v>
      </c>
      <c r="BD19" s="10" t="s">
        <v>645</v>
      </c>
      <c r="BE19" s="10" t="s">
        <v>646</v>
      </c>
      <c r="BF19" s="10" t="s">
        <v>647</v>
      </c>
      <c r="BG19" s="10" t="s">
        <v>648</v>
      </c>
      <c r="BH19" s="10" t="s">
        <v>649</v>
      </c>
      <c r="BI19" s="10" t="s">
        <v>650</v>
      </c>
      <c r="BJ19" s="10" t="s">
        <v>651</v>
      </c>
      <c r="BK19" s="10" t="s">
        <v>652</v>
      </c>
      <c r="BL19" s="10" t="s">
        <v>653</v>
      </c>
      <c r="BM19" s="10" t="s">
        <v>654</v>
      </c>
      <c r="BN19" s="10" t="s">
        <v>655</v>
      </c>
      <c r="BO19" s="10" t="s">
        <v>656</v>
      </c>
      <c r="BP19" s="10" t="s">
        <v>657</v>
      </c>
      <c r="BQ19" s="10" t="s">
        <v>658</v>
      </c>
      <c r="BR19" s="10" t="s">
        <v>659</v>
      </c>
      <c r="BS19" s="10" t="s">
        <v>660</v>
      </c>
      <c r="BT19" s="10" t="s">
        <v>661</v>
      </c>
      <c r="BU19" s="10" t="s">
        <v>662</v>
      </c>
      <c r="BV19" s="10">
        <v>7</v>
      </c>
      <c r="BW19" s="10">
        <v>8</v>
      </c>
      <c r="BX19" s="10">
        <v>9</v>
      </c>
      <c r="BY19" s="10">
        <v>10</v>
      </c>
      <c r="BZ19" s="57">
        <v>11</v>
      </c>
    </row>
    <row r="20" spans="1:78" s="85" customFormat="1" ht="28.5" customHeight="1">
      <c r="A20" s="142" t="s">
        <v>21</v>
      </c>
      <c r="B20" s="142"/>
      <c r="C20" s="142"/>
      <c r="D20" s="24">
        <v>0</v>
      </c>
      <c r="E20" s="24">
        <v>0</v>
      </c>
      <c r="F20" s="24">
        <f>F21+F22+F23+F24+F25+F26</f>
        <v>3.3079999999999998</v>
      </c>
      <c r="G20" s="24">
        <f>G22</f>
        <v>0</v>
      </c>
      <c r="H20" s="24">
        <v>0</v>
      </c>
      <c r="I20" s="24">
        <f>I22+I24</f>
        <v>2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f>AG21+AG22+AG23+AG24+AG25+AG26</f>
        <v>3.3079999999999998</v>
      </c>
      <c r="AH20" s="24">
        <v>0</v>
      </c>
      <c r="AI20" s="24">
        <v>0</v>
      </c>
      <c r="AJ20" s="24">
        <f>AJ22</f>
        <v>2</v>
      </c>
      <c r="AK20" s="24">
        <v>0</v>
      </c>
      <c r="AL20" s="24">
        <f>AL22</f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/>
    </row>
    <row r="21" spans="1:78" ht="15" customHeight="1">
      <c r="A21" s="31" t="s">
        <v>905</v>
      </c>
      <c r="B21" s="32" t="s">
        <v>906</v>
      </c>
      <c r="C21" s="33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/>
    </row>
    <row r="22" spans="1:78" s="34" customFormat="1" ht="28.5">
      <c r="A22" s="31" t="s">
        <v>908</v>
      </c>
      <c r="B22" s="32" t="s">
        <v>909</v>
      </c>
      <c r="C22" s="33" t="s">
        <v>907</v>
      </c>
      <c r="D22" s="24">
        <v>0</v>
      </c>
      <c r="E22" s="24">
        <v>0</v>
      </c>
      <c r="F22" s="24">
        <f>F48</f>
        <v>3.3079999999999998</v>
      </c>
      <c r="G22" s="24">
        <f t="shared" ref="G22:K22" si="0">G48</f>
        <v>0</v>
      </c>
      <c r="H22" s="24">
        <f t="shared" si="0"/>
        <v>0</v>
      </c>
      <c r="I22" s="24">
        <f t="shared" si="0"/>
        <v>2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88">
        <f>AG27</f>
        <v>3.3079999999999998</v>
      </c>
      <c r="AH22" s="24">
        <f>AH27</f>
        <v>0</v>
      </c>
      <c r="AI22" s="24">
        <v>0</v>
      </c>
      <c r="AJ22" s="24">
        <f>AJ27</f>
        <v>2</v>
      </c>
      <c r="AK22" s="24">
        <v>0</v>
      </c>
      <c r="AL22" s="24">
        <f>AL27</f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/>
    </row>
    <row r="23" spans="1:78" ht="57">
      <c r="A23" s="31" t="s">
        <v>910</v>
      </c>
      <c r="B23" s="32" t="s">
        <v>911</v>
      </c>
      <c r="C23" s="33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/>
    </row>
    <row r="24" spans="1:78" s="34" customFormat="1" ht="28.5">
      <c r="A24" s="31" t="s">
        <v>912</v>
      </c>
      <c r="B24" s="32" t="s">
        <v>913</v>
      </c>
      <c r="C24" s="33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88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/>
    </row>
    <row r="25" spans="1:78" ht="42.75">
      <c r="A25" s="31" t="s">
        <v>914</v>
      </c>
      <c r="B25" s="32" t="s">
        <v>915</v>
      </c>
      <c r="C25" s="33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/>
    </row>
    <row r="26" spans="1:78">
      <c r="A26" s="31" t="s">
        <v>916</v>
      </c>
      <c r="B26" s="32" t="s">
        <v>917</v>
      </c>
      <c r="C26" s="33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/>
    </row>
    <row r="27" spans="1:78" s="34" customFormat="1">
      <c r="A27" s="35" t="s">
        <v>918</v>
      </c>
      <c r="B27" s="78" t="s">
        <v>919</v>
      </c>
      <c r="C27" s="79" t="s">
        <v>907</v>
      </c>
      <c r="D27" s="25">
        <v>0</v>
      </c>
      <c r="E27" s="25">
        <v>0</v>
      </c>
      <c r="F27" s="25">
        <f>F48+F71</f>
        <v>3.3079999999999998</v>
      </c>
      <c r="G27" s="25">
        <f>G49</f>
        <v>0</v>
      </c>
      <c r="H27" s="25">
        <v>0</v>
      </c>
      <c r="I27" s="25">
        <f>I52</f>
        <v>2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86">
        <v>0</v>
      </c>
      <c r="AG27" s="35">
        <f>AG48</f>
        <v>3.3079999999999998</v>
      </c>
      <c r="AH27" s="25">
        <v>0</v>
      </c>
      <c r="AI27" s="25">
        <v>0</v>
      </c>
      <c r="AJ27" s="25">
        <f>AJ48</f>
        <v>2</v>
      </c>
      <c r="AK27" s="25">
        <v>0</v>
      </c>
      <c r="AL27" s="25">
        <f>AL56</f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/>
    </row>
    <row r="28" spans="1:78" ht="28.5">
      <c r="A28" s="36" t="s">
        <v>85</v>
      </c>
      <c r="B28" s="37" t="s">
        <v>920</v>
      </c>
      <c r="C28" s="38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/>
    </row>
    <row r="29" spans="1:78" ht="42.75">
      <c r="A29" s="36" t="s">
        <v>468</v>
      </c>
      <c r="B29" s="37" t="s">
        <v>921</v>
      </c>
      <c r="C29" s="38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/>
    </row>
    <row r="30" spans="1:78" ht="71.25">
      <c r="A30" s="39" t="s">
        <v>470</v>
      </c>
      <c r="B30" s="40" t="s">
        <v>922</v>
      </c>
      <c r="C30" s="41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/>
    </row>
    <row r="31" spans="1:78" ht="71.25">
      <c r="A31" s="39" t="s">
        <v>475</v>
      </c>
      <c r="B31" s="40" t="s">
        <v>923</v>
      </c>
      <c r="C31" s="41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/>
    </row>
    <row r="32" spans="1:78" ht="57">
      <c r="A32" s="36" t="s">
        <v>477</v>
      </c>
      <c r="B32" s="37" t="s">
        <v>924</v>
      </c>
      <c r="C32" s="38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/>
    </row>
    <row r="33" spans="1:78" ht="42.75">
      <c r="A33" s="36" t="s">
        <v>88</v>
      </c>
      <c r="B33" s="37" t="s">
        <v>925</v>
      </c>
      <c r="C33" s="38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/>
    </row>
    <row r="34" spans="1:78" ht="71.25">
      <c r="A34" s="36" t="s">
        <v>498</v>
      </c>
      <c r="B34" s="37" t="s">
        <v>926</v>
      </c>
      <c r="C34" s="38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/>
    </row>
    <row r="35" spans="1:78" ht="42.75">
      <c r="A35" s="36" t="s">
        <v>499</v>
      </c>
      <c r="B35" s="37" t="s">
        <v>927</v>
      </c>
      <c r="C35" s="38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/>
    </row>
    <row r="36" spans="1:78" ht="57">
      <c r="A36" s="36" t="s">
        <v>90</v>
      </c>
      <c r="B36" s="37" t="s">
        <v>928</v>
      </c>
      <c r="C36" s="38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/>
    </row>
    <row r="37" spans="1:78" ht="42.75">
      <c r="A37" s="36" t="s">
        <v>929</v>
      </c>
      <c r="B37" s="37" t="s">
        <v>930</v>
      </c>
      <c r="C37" s="38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/>
    </row>
    <row r="38" spans="1:78" ht="114">
      <c r="A38" s="36" t="s">
        <v>929</v>
      </c>
      <c r="B38" s="37" t="s">
        <v>931</v>
      </c>
      <c r="C38" s="38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/>
    </row>
    <row r="39" spans="1:78" ht="99.75">
      <c r="A39" s="36" t="s">
        <v>929</v>
      </c>
      <c r="B39" s="37" t="s">
        <v>932</v>
      </c>
      <c r="C39" s="38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/>
    </row>
    <row r="40" spans="1:78" ht="99.75">
      <c r="A40" s="36" t="s">
        <v>929</v>
      </c>
      <c r="B40" s="37" t="s">
        <v>933</v>
      </c>
      <c r="C40" s="38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/>
    </row>
    <row r="41" spans="1:78" ht="42.75">
      <c r="A41" s="36" t="s">
        <v>934</v>
      </c>
      <c r="B41" s="37" t="s">
        <v>930</v>
      </c>
      <c r="C41" s="38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/>
    </row>
    <row r="42" spans="1:78" ht="114">
      <c r="A42" s="36" t="s">
        <v>934</v>
      </c>
      <c r="B42" s="37" t="s">
        <v>931</v>
      </c>
      <c r="C42" s="38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/>
    </row>
    <row r="43" spans="1:78" ht="99.75">
      <c r="A43" s="36" t="s">
        <v>934</v>
      </c>
      <c r="B43" s="37" t="s">
        <v>932</v>
      </c>
      <c r="C43" s="38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/>
    </row>
    <row r="44" spans="1:78" ht="99.75">
      <c r="A44" s="36" t="s">
        <v>934</v>
      </c>
      <c r="B44" s="37" t="s">
        <v>935</v>
      </c>
      <c r="C44" s="38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/>
    </row>
    <row r="45" spans="1:78" ht="85.5">
      <c r="A45" s="36" t="s">
        <v>936</v>
      </c>
      <c r="B45" s="37" t="s">
        <v>937</v>
      </c>
      <c r="C45" s="38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/>
    </row>
    <row r="46" spans="1:78" ht="71.25">
      <c r="A46" s="36" t="s">
        <v>938</v>
      </c>
      <c r="B46" s="37" t="s">
        <v>939</v>
      </c>
      <c r="C46" s="38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/>
    </row>
    <row r="47" spans="1:78" ht="71.25">
      <c r="A47" s="36" t="s">
        <v>940</v>
      </c>
      <c r="B47" s="37" t="s">
        <v>941</v>
      </c>
      <c r="C47" s="38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/>
    </row>
    <row r="48" spans="1:78" s="34" customFormat="1" ht="42.75">
      <c r="A48" s="36" t="s">
        <v>92</v>
      </c>
      <c r="B48" s="37" t="s">
        <v>942</v>
      </c>
      <c r="C48" s="38" t="s">
        <v>907</v>
      </c>
      <c r="D48" s="25">
        <v>0</v>
      </c>
      <c r="E48" s="25">
        <v>0</v>
      </c>
      <c r="F48" s="25">
        <f>F49+F52+F56</f>
        <v>3.3079999999999998</v>
      </c>
      <c r="G48" s="25">
        <f>G49</f>
        <v>0</v>
      </c>
      <c r="H48" s="25">
        <v>0</v>
      </c>
      <c r="I48" s="25">
        <f>I52</f>
        <v>2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49" si="1">AA49</f>
        <v>0</v>
      </c>
      <c r="AB48" s="25">
        <f t="shared" si="1"/>
        <v>0</v>
      </c>
      <c r="AC48" s="25">
        <v>0</v>
      </c>
      <c r="AD48" s="29">
        <v>0</v>
      </c>
      <c r="AE48" s="29">
        <v>0</v>
      </c>
      <c r="AF48" s="29">
        <v>0</v>
      </c>
      <c r="AG48" s="35">
        <f>AG52+AG58</f>
        <v>3.3079999999999998</v>
      </c>
      <c r="AH48" s="25">
        <v>0</v>
      </c>
      <c r="AI48" s="25">
        <v>0</v>
      </c>
      <c r="AJ48" s="25">
        <f>AJ52</f>
        <v>2</v>
      </c>
      <c r="AK48" s="25">
        <v>0</v>
      </c>
      <c r="AL48" s="25">
        <f>AL56</f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/>
    </row>
    <row r="49" spans="1:78" s="34" customFormat="1" ht="71.25">
      <c r="A49" s="36" t="s">
        <v>503</v>
      </c>
      <c r="B49" s="37" t="s">
        <v>943</v>
      </c>
      <c r="C49" s="38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</v>
      </c>
      <c r="AB49" s="25">
        <f t="shared" si="1"/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/>
    </row>
    <row r="50" spans="1:78" s="34" customFormat="1" ht="28.5">
      <c r="A50" s="36" t="s">
        <v>505</v>
      </c>
      <c r="B50" s="37" t="s">
        <v>944</v>
      </c>
      <c r="C50" s="38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/>
    </row>
    <row r="51" spans="1:78" s="34" customFormat="1" ht="57">
      <c r="A51" s="36" t="s">
        <v>510</v>
      </c>
      <c r="B51" s="37" t="s">
        <v>945</v>
      </c>
      <c r="C51" s="38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/>
    </row>
    <row r="52" spans="1:78" s="34" customFormat="1" ht="42.75">
      <c r="A52" s="36" t="s">
        <v>518</v>
      </c>
      <c r="B52" s="37" t="s">
        <v>946</v>
      </c>
      <c r="C52" s="38" t="s">
        <v>907</v>
      </c>
      <c r="D52" s="25">
        <v>0</v>
      </c>
      <c r="E52" s="25">
        <v>0</v>
      </c>
      <c r="F52" s="35">
        <f>F53</f>
        <v>3.3079999999999998</v>
      </c>
      <c r="G52" s="25">
        <f>G53</f>
        <v>0</v>
      </c>
      <c r="H52" s="25">
        <v>0</v>
      </c>
      <c r="I52" s="25">
        <f>I53</f>
        <v>2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35">
        <f>AG53</f>
        <v>3.3079999999999998</v>
      </c>
      <c r="AH52" s="25">
        <f>AH53</f>
        <v>0</v>
      </c>
      <c r="AI52" s="25">
        <v>0</v>
      </c>
      <c r="AJ52" s="25">
        <f>AJ53</f>
        <v>2</v>
      </c>
      <c r="AK52" s="25">
        <v>0</v>
      </c>
      <c r="AL52" s="25">
        <f>AL53</f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/>
    </row>
    <row r="53" spans="1:78" s="34" customFormat="1" ht="28.5">
      <c r="A53" s="36" t="s">
        <v>947</v>
      </c>
      <c r="B53" s="37" t="s">
        <v>948</v>
      </c>
      <c r="C53" s="38" t="s">
        <v>907</v>
      </c>
      <c r="D53" s="25">
        <v>0</v>
      </c>
      <c r="E53" s="25">
        <v>0</v>
      </c>
      <c r="F53" s="35">
        <f>F54</f>
        <v>3.3079999999999998</v>
      </c>
      <c r="G53" s="25">
        <f>G54</f>
        <v>0</v>
      </c>
      <c r="H53" s="25">
        <v>0</v>
      </c>
      <c r="I53" s="25">
        <f>I54</f>
        <v>2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35">
        <f>AG54</f>
        <v>3.3079999999999998</v>
      </c>
      <c r="AH53" s="25">
        <f>AH54</f>
        <v>0</v>
      </c>
      <c r="AI53" s="25">
        <v>0</v>
      </c>
      <c r="AJ53" s="25">
        <f>AJ54</f>
        <v>2</v>
      </c>
      <c r="AK53" s="25">
        <v>0</v>
      </c>
      <c r="AL53" s="25">
        <f>AL54</f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/>
    </row>
    <row r="54" spans="1:78" ht="60">
      <c r="A54" s="89" t="s">
        <v>947</v>
      </c>
      <c r="B54" s="80" t="s">
        <v>1033</v>
      </c>
      <c r="C54" s="81" t="s">
        <v>1034</v>
      </c>
      <c r="D54" s="26">
        <v>0</v>
      </c>
      <c r="E54" s="26">
        <v>0</v>
      </c>
      <c r="F54" s="16">
        <v>3.3079999999999998</v>
      </c>
      <c r="G54" s="26">
        <v>0</v>
      </c>
      <c r="H54" s="26">
        <v>0</v>
      </c>
      <c r="I54" s="26">
        <v>2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16">
        <v>3.3079999999999998</v>
      </c>
      <c r="AH54" s="26">
        <v>0</v>
      </c>
      <c r="AI54" s="26">
        <v>0</v>
      </c>
      <c r="AJ54" s="26">
        <v>2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/>
    </row>
    <row r="55" spans="1:78" ht="42.75">
      <c r="A55" s="36" t="s">
        <v>949</v>
      </c>
      <c r="B55" s="37" t="s">
        <v>950</v>
      </c>
      <c r="C55" s="38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/>
    </row>
    <row r="56" spans="1:78" s="34" customFormat="1" ht="42.75">
      <c r="A56" s="36" t="s">
        <v>520</v>
      </c>
      <c r="B56" s="37" t="s">
        <v>951</v>
      </c>
      <c r="C56" s="38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f>AG58</f>
        <v>0</v>
      </c>
      <c r="AH56" s="25">
        <f>AH58</f>
        <v>0</v>
      </c>
      <c r="AI56" s="25">
        <v>0</v>
      </c>
      <c r="AJ56" s="25">
        <v>0</v>
      </c>
      <c r="AK56" s="25">
        <v>0</v>
      </c>
      <c r="AL56" s="25">
        <f>AL58</f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/>
    </row>
    <row r="57" spans="1:78" s="34" customFormat="1" ht="42.75">
      <c r="A57" s="36" t="s">
        <v>522</v>
      </c>
      <c r="B57" s="37" t="s">
        <v>952</v>
      </c>
      <c r="C57" s="38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/>
    </row>
    <row r="58" spans="1:78" s="34" customFormat="1" ht="42.75">
      <c r="A58" s="36" t="s">
        <v>526</v>
      </c>
      <c r="B58" s="37" t="s">
        <v>953</v>
      </c>
      <c r="C58" s="38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/>
    </row>
    <row r="59" spans="1:78" ht="28.5">
      <c r="A59" s="36" t="s">
        <v>527</v>
      </c>
      <c r="B59" s="37" t="s">
        <v>954</v>
      </c>
      <c r="C59" s="38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/>
    </row>
    <row r="60" spans="1:78" ht="42.75">
      <c r="A60" s="36" t="s">
        <v>528</v>
      </c>
      <c r="B60" s="37" t="s">
        <v>955</v>
      </c>
      <c r="C60" s="38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/>
    </row>
    <row r="61" spans="1:78" ht="57">
      <c r="A61" s="36" t="s">
        <v>529</v>
      </c>
      <c r="B61" s="37" t="s">
        <v>956</v>
      </c>
      <c r="C61" s="38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/>
    </row>
    <row r="62" spans="1:78" ht="57">
      <c r="A62" s="36" t="s">
        <v>530</v>
      </c>
      <c r="B62" s="37" t="s">
        <v>957</v>
      </c>
      <c r="C62" s="38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/>
    </row>
    <row r="63" spans="1:78" ht="42.75">
      <c r="A63" s="36" t="s">
        <v>531</v>
      </c>
      <c r="B63" s="37" t="s">
        <v>958</v>
      </c>
      <c r="C63" s="38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/>
    </row>
    <row r="64" spans="1:78" ht="57">
      <c r="A64" s="36" t="s">
        <v>959</v>
      </c>
      <c r="B64" s="37" t="s">
        <v>960</v>
      </c>
      <c r="C64" s="38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/>
    </row>
    <row r="65" spans="1:78" ht="57">
      <c r="A65" s="36" t="s">
        <v>961</v>
      </c>
      <c r="B65" s="37" t="s">
        <v>962</v>
      </c>
      <c r="C65" s="38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/>
    </row>
    <row r="66" spans="1:78" ht="28.5">
      <c r="A66" s="36" t="s">
        <v>963</v>
      </c>
      <c r="B66" s="37" t="s">
        <v>964</v>
      </c>
      <c r="C66" s="38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/>
    </row>
    <row r="67" spans="1:78" ht="42.75">
      <c r="A67" s="36" t="s">
        <v>965</v>
      </c>
      <c r="B67" s="37" t="s">
        <v>966</v>
      </c>
      <c r="C67" s="38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/>
    </row>
    <row r="68" spans="1:78" ht="57">
      <c r="A68" s="36" t="s">
        <v>94</v>
      </c>
      <c r="B68" s="37" t="s">
        <v>967</v>
      </c>
      <c r="C68" s="38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/>
    </row>
    <row r="69" spans="1:78" ht="57">
      <c r="A69" s="36" t="s">
        <v>968</v>
      </c>
      <c r="B69" s="37" t="s">
        <v>969</v>
      </c>
      <c r="C69" s="38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/>
    </row>
    <row r="70" spans="1:78" ht="57">
      <c r="A70" s="36" t="s">
        <v>970</v>
      </c>
      <c r="B70" s="37" t="s">
        <v>971</v>
      </c>
      <c r="C70" s="38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/>
    </row>
    <row r="71" spans="1:78" s="34" customFormat="1" ht="42.75">
      <c r="A71" s="36" t="s">
        <v>96</v>
      </c>
      <c r="B71" s="37" t="s">
        <v>972</v>
      </c>
      <c r="C71" s="38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/>
    </row>
    <row r="72" spans="1:78" ht="42.75">
      <c r="A72" s="36" t="s">
        <v>98</v>
      </c>
      <c r="B72" s="37" t="s">
        <v>973</v>
      </c>
      <c r="C72" s="38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/>
    </row>
    <row r="73" spans="1:78" ht="28.5">
      <c r="A73" s="36" t="s">
        <v>100</v>
      </c>
      <c r="B73" s="37" t="s">
        <v>974</v>
      </c>
      <c r="C73" s="38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/>
    </row>
  </sheetData>
  <mergeCells count="42">
    <mergeCell ref="BV14:BY16"/>
    <mergeCell ref="BZ14:BZ18"/>
    <mergeCell ref="E14:BU14"/>
    <mergeCell ref="BV17:BW17"/>
    <mergeCell ref="BX17:BY17"/>
    <mergeCell ref="AN17:AS17"/>
    <mergeCell ref="AU17:AZ17"/>
    <mergeCell ref="BB17:BG17"/>
    <mergeCell ref="BI17:BN17"/>
    <mergeCell ref="BP17:BU17"/>
    <mergeCell ref="AM15:BU15"/>
    <mergeCell ref="AM16:AS16"/>
    <mergeCell ref="AT16:AZ16"/>
    <mergeCell ref="BA16:BG16"/>
    <mergeCell ref="BH16:BN16"/>
    <mergeCell ref="BO16:BU16"/>
    <mergeCell ref="F17:K17"/>
    <mergeCell ref="M17:R17"/>
    <mergeCell ref="T17:Y17"/>
    <mergeCell ref="AA17:AF17"/>
    <mergeCell ref="AG17:AL17"/>
    <mergeCell ref="E15:AL15"/>
    <mergeCell ref="E16:K16"/>
    <mergeCell ref="L16:R16"/>
    <mergeCell ref="S16:Y16"/>
    <mergeCell ref="Z16:AF16"/>
    <mergeCell ref="AG16:AL16"/>
    <mergeCell ref="A20:C20"/>
    <mergeCell ref="A14:A18"/>
    <mergeCell ref="B14:B18"/>
    <mergeCell ref="C14:C18"/>
    <mergeCell ref="D14:D18"/>
    <mergeCell ref="A4:AL4"/>
    <mergeCell ref="A5:AL5"/>
    <mergeCell ref="A6:AL6"/>
    <mergeCell ref="A7:AL7"/>
    <mergeCell ref="A8:AL8"/>
    <mergeCell ref="A9:AL9"/>
    <mergeCell ref="A10:AL10"/>
    <mergeCell ref="A11:AL11"/>
    <mergeCell ref="A12:AL12"/>
    <mergeCell ref="A13:AL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A43" workbookViewId="0">
      <selection activeCell="A10" sqref="A10:AH10"/>
    </sheetView>
  </sheetViews>
  <sheetFormatPr defaultRowHeight="15"/>
  <cols>
    <col min="1" max="1" width="10.140625" style="11" customWidth="1"/>
    <col min="2" max="2" width="42.42578125" style="68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0"/>
    </row>
    <row r="2" spans="1:34" s="9" customFormat="1" ht="16.5">
      <c r="B2" s="60"/>
    </row>
    <row r="3" spans="1:34" s="9" customFormat="1" ht="16.5">
      <c r="A3" s="124" t="s">
        <v>663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</row>
    <row r="4" spans="1:34" s="9" customFormat="1" ht="16.5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</row>
    <row r="5" spans="1:34" s="9" customFormat="1" ht="16.5">
      <c r="A5" s="124" t="s">
        <v>16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</row>
    <row r="6" spans="1:34" s="9" customFormat="1" ht="16.5">
      <c r="A6" s="125" t="s">
        <v>664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</row>
    <row r="7" spans="1:34" s="9" customFormat="1" ht="16.5">
      <c r="A7" s="125" t="s">
        <v>1060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</row>
    <row r="8" spans="1:34" s="9" customFormat="1" ht="16.5">
      <c r="A8" s="125" t="s">
        <v>977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</row>
    <row r="9" spans="1:34" s="9" customFormat="1" ht="16.5">
      <c r="A9" s="125" t="s">
        <v>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</row>
    <row r="10" spans="1:34" s="9" customFormat="1" ht="16.5">
      <c r="A10" s="125" t="s">
        <v>1040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34" s="9" customFormat="1" ht="16.5">
      <c r="A11" s="125" t="s">
        <v>981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</row>
    <row r="12" spans="1:34" s="9" customFormat="1" ht="16.5">
      <c r="A12" s="125" t="s">
        <v>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</row>
    <row r="13" spans="1:34" s="61" customFormat="1" ht="42.75" customHeight="1">
      <c r="A13" s="147" t="s">
        <v>3</v>
      </c>
      <c r="B13" s="149" t="s">
        <v>4</v>
      </c>
      <c r="C13" s="147" t="s">
        <v>5</v>
      </c>
      <c r="D13" s="147" t="s">
        <v>665</v>
      </c>
      <c r="E13" s="147" t="s">
        <v>1051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</row>
    <row r="14" spans="1:34" s="61" customFormat="1" ht="16.5">
      <c r="A14" s="147"/>
      <c r="B14" s="150"/>
      <c r="C14" s="147"/>
      <c r="D14" s="147"/>
      <c r="E14" s="147" t="s">
        <v>7</v>
      </c>
      <c r="F14" s="147"/>
      <c r="G14" s="147"/>
      <c r="H14" s="147"/>
      <c r="I14" s="147"/>
      <c r="J14" s="147" t="s">
        <v>8</v>
      </c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</row>
    <row r="15" spans="1:34" s="61" customFormat="1" ht="16.5">
      <c r="A15" s="147"/>
      <c r="B15" s="150"/>
      <c r="C15" s="147"/>
      <c r="D15" s="147"/>
      <c r="E15" s="147" t="s">
        <v>575</v>
      </c>
      <c r="F15" s="147"/>
      <c r="G15" s="147"/>
      <c r="H15" s="147"/>
      <c r="I15" s="147"/>
      <c r="J15" s="147" t="s">
        <v>575</v>
      </c>
      <c r="K15" s="147"/>
      <c r="L15" s="147"/>
      <c r="M15" s="147"/>
      <c r="N15" s="147"/>
      <c r="O15" s="147" t="s">
        <v>576</v>
      </c>
      <c r="P15" s="147"/>
      <c r="Q15" s="147"/>
      <c r="R15" s="147"/>
      <c r="S15" s="147"/>
      <c r="T15" s="147" t="s">
        <v>577</v>
      </c>
      <c r="U15" s="147"/>
      <c r="V15" s="147"/>
      <c r="W15" s="147"/>
      <c r="X15" s="147"/>
      <c r="Y15" s="147" t="s">
        <v>578</v>
      </c>
      <c r="Z15" s="147"/>
      <c r="AA15" s="147"/>
      <c r="AB15" s="147"/>
      <c r="AC15" s="147"/>
      <c r="AD15" s="147" t="s">
        <v>579</v>
      </c>
      <c r="AE15" s="147"/>
      <c r="AF15" s="147"/>
      <c r="AG15" s="147"/>
      <c r="AH15" s="147"/>
    </row>
    <row r="16" spans="1:34" s="61" customFormat="1" ht="99" customHeight="1">
      <c r="A16" s="147"/>
      <c r="B16" s="151"/>
      <c r="C16" s="147"/>
      <c r="D16" s="147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63" customFormat="1" ht="16.5">
      <c r="A17" s="13">
        <v>1</v>
      </c>
      <c r="B17" s="62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64" customFormat="1" ht="28.5" customHeight="1">
      <c r="A18" s="148" t="s">
        <v>21</v>
      </c>
      <c r="B18" s="148"/>
      <c r="C18" s="148"/>
      <c r="D18" s="75" t="s">
        <v>979</v>
      </c>
      <c r="E18" s="24">
        <f>E19+E20+E21+E22+E23+E24</f>
        <v>0</v>
      </c>
      <c r="F18" s="24">
        <f t="shared" ref="F18:I18" si="0">F19+F20+F21+F22+F23+F24</f>
        <v>0</v>
      </c>
      <c r="G18" s="24">
        <f t="shared" si="0"/>
        <v>2</v>
      </c>
      <c r="H18" s="24">
        <f t="shared" si="0"/>
        <v>0</v>
      </c>
      <c r="I18" s="24">
        <f t="shared" si="0"/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64" customFormat="1" ht="16.5">
      <c r="A19" s="31" t="s">
        <v>905</v>
      </c>
      <c r="B19" s="32" t="s">
        <v>906</v>
      </c>
      <c r="C19" s="33" t="s">
        <v>907</v>
      </c>
      <c r="D19" s="35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64" customFormat="1" ht="28.5">
      <c r="A20" s="31" t="s">
        <v>908</v>
      </c>
      <c r="B20" s="32" t="s">
        <v>909</v>
      </c>
      <c r="C20" s="33" t="s">
        <v>907</v>
      </c>
      <c r="D20" s="35" t="s">
        <v>979</v>
      </c>
      <c r="E20" s="25">
        <f>E25</f>
        <v>0</v>
      </c>
      <c r="F20" s="25">
        <v>0</v>
      </c>
      <c r="G20" s="25">
        <f>G50</f>
        <v>2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4" customFormat="1" ht="57">
      <c r="A21" s="31" t="s">
        <v>910</v>
      </c>
      <c r="B21" s="32" t="s">
        <v>911</v>
      </c>
      <c r="C21" s="33" t="s">
        <v>907</v>
      </c>
      <c r="D21" s="35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4" customFormat="1" ht="28.5">
      <c r="A22" s="31" t="s">
        <v>912</v>
      </c>
      <c r="B22" s="32" t="s">
        <v>913</v>
      </c>
      <c r="C22" s="33" t="s">
        <v>907</v>
      </c>
      <c r="D22" s="35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4" customFormat="1" ht="42.75">
      <c r="A23" s="31" t="s">
        <v>914</v>
      </c>
      <c r="B23" s="32" t="s">
        <v>915</v>
      </c>
      <c r="C23" s="33" t="s">
        <v>907</v>
      </c>
      <c r="D23" s="35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4" customFormat="1" ht="28.5">
      <c r="A24" s="31" t="s">
        <v>916</v>
      </c>
      <c r="B24" s="32" t="s">
        <v>917</v>
      </c>
      <c r="C24" s="33" t="s">
        <v>907</v>
      </c>
      <c r="D24" s="35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4" customFormat="1">
      <c r="A25" s="35" t="s">
        <v>918</v>
      </c>
      <c r="B25" s="84" t="s">
        <v>919</v>
      </c>
      <c r="C25" s="79" t="s">
        <v>907</v>
      </c>
      <c r="D25" s="35" t="s">
        <v>979</v>
      </c>
      <c r="E25" s="25">
        <f>E46</f>
        <v>0</v>
      </c>
      <c r="F25" s="25">
        <v>0</v>
      </c>
      <c r="G25" s="25">
        <f>G46</f>
        <v>2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4" customFormat="1" ht="28.5">
      <c r="A26" s="36" t="s">
        <v>85</v>
      </c>
      <c r="B26" s="65" t="s">
        <v>920</v>
      </c>
      <c r="C26" s="38" t="s">
        <v>907</v>
      </c>
      <c r="D26" s="35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4" customFormat="1" ht="42.75">
      <c r="A27" s="36" t="s">
        <v>468</v>
      </c>
      <c r="B27" s="65" t="s">
        <v>921</v>
      </c>
      <c r="C27" s="38" t="s">
        <v>907</v>
      </c>
      <c r="D27" s="35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4" customFormat="1" ht="71.25">
      <c r="A28" s="39" t="s">
        <v>470</v>
      </c>
      <c r="B28" s="40" t="s">
        <v>922</v>
      </c>
      <c r="C28" s="41" t="s">
        <v>907</v>
      </c>
      <c r="D28" s="35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4" customFormat="1" ht="71.25">
      <c r="A29" s="39" t="s">
        <v>475</v>
      </c>
      <c r="B29" s="40" t="s">
        <v>923</v>
      </c>
      <c r="C29" s="41" t="s">
        <v>907</v>
      </c>
      <c r="D29" s="35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4" customFormat="1" ht="57">
      <c r="A30" s="36" t="s">
        <v>477</v>
      </c>
      <c r="B30" s="65" t="s">
        <v>924</v>
      </c>
      <c r="C30" s="38" t="s">
        <v>907</v>
      </c>
      <c r="D30" s="35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4" customFormat="1" ht="42.75">
      <c r="A31" s="36" t="s">
        <v>88</v>
      </c>
      <c r="B31" s="65" t="s">
        <v>925</v>
      </c>
      <c r="C31" s="38" t="s">
        <v>907</v>
      </c>
      <c r="D31" s="35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4" customFormat="1" ht="71.25">
      <c r="A32" s="36" t="s">
        <v>498</v>
      </c>
      <c r="B32" s="65" t="s">
        <v>926</v>
      </c>
      <c r="C32" s="38" t="s">
        <v>907</v>
      </c>
      <c r="D32" s="35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4" customFormat="1" ht="42.75">
      <c r="A33" s="36" t="s">
        <v>499</v>
      </c>
      <c r="B33" s="65" t="s">
        <v>927</v>
      </c>
      <c r="C33" s="38" t="s">
        <v>907</v>
      </c>
      <c r="D33" s="35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4" customFormat="1" ht="57">
      <c r="A34" s="36" t="s">
        <v>90</v>
      </c>
      <c r="B34" s="65" t="s">
        <v>928</v>
      </c>
      <c r="C34" s="38" t="s">
        <v>907</v>
      </c>
      <c r="D34" s="35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4" customFormat="1" ht="42.75">
      <c r="A35" s="36" t="s">
        <v>929</v>
      </c>
      <c r="B35" s="65" t="s">
        <v>930</v>
      </c>
      <c r="C35" s="38" t="s">
        <v>907</v>
      </c>
      <c r="D35" s="35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4" customFormat="1" ht="114">
      <c r="A36" s="36" t="s">
        <v>929</v>
      </c>
      <c r="B36" s="65" t="s">
        <v>931</v>
      </c>
      <c r="C36" s="38" t="s">
        <v>907</v>
      </c>
      <c r="D36" s="35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4" customFormat="1" ht="99.75">
      <c r="A37" s="36" t="s">
        <v>929</v>
      </c>
      <c r="B37" s="65" t="s">
        <v>932</v>
      </c>
      <c r="C37" s="38" t="s">
        <v>907</v>
      </c>
      <c r="D37" s="35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4" customFormat="1" ht="114">
      <c r="A38" s="36" t="s">
        <v>929</v>
      </c>
      <c r="B38" s="65" t="s">
        <v>933</v>
      </c>
      <c r="C38" s="38" t="s">
        <v>907</v>
      </c>
      <c r="D38" s="35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4" customFormat="1" ht="42.75">
      <c r="A39" s="36" t="s">
        <v>934</v>
      </c>
      <c r="B39" s="65" t="s">
        <v>930</v>
      </c>
      <c r="C39" s="38" t="s">
        <v>907</v>
      </c>
      <c r="D39" s="35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4" customFormat="1" ht="114">
      <c r="A40" s="36" t="s">
        <v>934</v>
      </c>
      <c r="B40" s="65" t="s">
        <v>931</v>
      </c>
      <c r="C40" s="38" t="s">
        <v>907</v>
      </c>
      <c r="D40" s="35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4" customFormat="1" ht="99.75">
      <c r="A41" s="36" t="s">
        <v>934</v>
      </c>
      <c r="B41" s="65" t="s">
        <v>932</v>
      </c>
      <c r="C41" s="38" t="s">
        <v>907</v>
      </c>
      <c r="D41" s="35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4" customFormat="1" ht="114">
      <c r="A42" s="36" t="s">
        <v>934</v>
      </c>
      <c r="B42" s="65" t="s">
        <v>935</v>
      </c>
      <c r="C42" s="38" t="s">
        <v>907</v>
      </c>
      <c r="D42" s="35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4" customFormat="1" ht="85.5">
      <c r="A43" s="36" t="s">
        <v>936</v>
      </c>
      <c r="B43" s="65" t="s">
        <v>937</v>
      </c>
      <c r="C43" s="38" t="s">
        <v>907</v>
      </c>
      <c r="D43" s="35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4" customFormat="1" ht="71.25">
      <c r="A44" s="36" t="s">
        <v>938</v>
      </c>
      <c r="B44" s="65" t="s">
        <v>939</v>
      </c>
      <c r="C44" s="38" t="s">
        <v>907</v>
      </c>
      <c r="D44" s="35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4" customFormat="1" ht="85.5">
      <c r="A45" s="36" t="s">
        <v>940</v>
      </c>
      <c r="B45" s="65" t="s">
        <v>941</v>
      </c>
      <c r="C45" s="38" t="s">
        <v>907</v>
      </c>
      <c r="D45" s="35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4" customFormat="1" ht="42.75">
      <c r="A46" s="36" t="s">
        <v>92</v>
      </c>
      <c r="B46" s="65" t="s">
        <v>942</v>
      </c>
      <c r="C46" s="38" t="s">
        <v>907</v>
      </c>
      <c r="D46" s="35" t="s">
        <v>979</v>
      </c>
      <c r="E46" s="25">
        <v>0</v>
      </c>
      <c r="F46" s="25">
        <v>0</v>
      </c>
      <c r="G46" s="25">
        <f>G50+G69</f>
        <v>2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4" customFormat="1" ht="71.25">
      <c r="A47" s="36" t="s">
        <v>503</v>
      </c>
      <c r="B47" s="65" t="s">
        <v>943</v>
      </c>
      <c r="C47" s="38" t="s">
        <v>907</v>
      </c>
      <c r="D47" s="35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4" customFormat="1" ht="28.5">
      <c r="A48" s="36" t="s">
        <v>505</v>
      </c>
      <c r="B48" s="65" t="s">
        <v>944</v>
      </c>
      <c r="C48" s="38" t="s">
        <v>907</v>
      </c>
      <c r="D48" s="35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4" customFormat="1" ht="57">
      <c r="A49" s="36" t="s">
        <v>510</v>
      </c>
      <c r="B49" s="65" t="s">
        <v>945</v>
      </c>
      <c r="C49" s="38" t="s">
        <v>907</v>
      </c>
      <c r="D49" s="35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4" customFormat="1" ht="42.75">
      <c r="A50" s="36" t="s">
        <v>518</v>
      </c>
      <c r="B50" s="65" t="s">
        <v>946</v>
      </c>
      <c r="C50" s="38" t="s">
        <v>907</v>
      </c>
      <c r="D50" s="35" t="s">
        <v>979</v>
      </c>
      <c r="E50" s="25">
        <v>0</v>
      </c>
      <c r="F50" s="25">
        <v>0</v>
      </c>
      <c r="G50" s="25">
        <f>G51</f>
        <v>2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4" customFormat="1" ht="28.5">
      <c r="A51" s="36" t="s">
        <v>947</v>
      </c>
      <c r="B51" s="65" t="s">
        <v>948</v>
      </c>
      <c r="C51" s="38" t="s">
        <v>907</v>
      </c>
      <c r="D51" s="35" t="s">
        <v>979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60">
      <c r="A52" s="77" t="s">
        <v>947</v>
      </c>
      <c r="B52" s="80" t="s">
        <v>1033</v>
      </c>
      <c r="C52" s="81" t="s">
        <v>1034</v>
      </c>
      <c r="D52" s="16" t="s">
        <v>979</v>
      </c>
      <c r="E52" s="26">
        <v>0</v>
      </c>
      <c r="F52" s="26">
        <v>0</v>
      </c>
      <c r="G52" s="26">
        <v>2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4" customFormat="1" ht="42.75">
      <c r="A53" s="36" t="s">
        <v>949</v>
      </c>
      <c r="B53" s="65" t="s">
        <v>950</v>
      </c>
      <c r="C53" s="38" t="s">
        <v>907</v>
      </c>
      <c r="D53" s="35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4" customFormat="1" ht="42.75">
      <c r="A54" s="36" t="s">
        <v>520</v>
      </c>
      <c r="B54" s="65" t="s">
        <v>951</v>
      </c>
      <c r="C54" s="38" t="s">
        <v>907</v>
      </c>
      <c r="D54" s="35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4" customFormat="1" ht="42.75">
      <c r="A55" s="36" t="s">
        <v>522</v>
      </c>
      <c r="B55" s="65" t="s">
        <v>952</v>
      </c>
      <c r="C55" s="38" t="s">
        <v>907</v>
      </c>
      <c r="D55" s="35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4" customFormat="1" ht="42.75">
      <c r="A56" s="36" t="s">
        <v>526</v>
      </c>
      <c r="B56" s="65" t="s">
        <v>953</v>
      </c>
      <c r="C56" s="38" t="s">
        <v>907</v>
      </c>
      <c r="D56" s="35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6" t="s">
        <v>527</v>
      </c>
      <c r="B57" s="65" t="s">
        <v>954</v>
      </c>
      <c r="C57" s="38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6" t="s">
        <v>528</v>
      </c>
      <c r="B58" s="65" t="s">
        <v>955</v>
      </c>
      <c r="C58" s="38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6" t="s">
        <v>529</v>
      </c>
      <c r="B59" s="65" t="s">
        <v>956</v>
      </c>
      <c r="C59" s="38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57">
      <c r="A60" s="36" t="s">
        <v>530</v>
      </c>
      <c r="B60" s="65" t="s">
        <v>957</v>
      </c>
      <c r="C60" s="38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6" t="s">
        <v>531</v>
      </c>
      <c r="B61" s="65" t="s">
        <v>958</v>
      </c>
      <c r="C61" s="38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6" t="s">
        <v>959</v>
      </c>
      <c r="B62" s="65" t="s">
        <v>960</v>
      </c>
      <c r="C62" s="38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6" t="s">
        <v>961</v>
      </c>
      <c r="B63" s="65" t="s">
        <v>962</v>
      </c>
      <c r="C63" s="38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6" t="s">
        <v>963</v>
      </c>
      <c r="B64" s="65" t="s">
        <v>964</v>
      </c>
      <c r="C64" s="38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6" t="s">
        <v>965</v>
      </c>
      <c r="B65" s="65" t="s">
        <v>966</v>
      </c>
      <c r="C65" s="38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6" t="s">
        <v>94</v>
      </c>
      <c r="B66" s="65" t="s">
        <v>967</v>
      </c>
      <c r="C66" s="38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6" t="s">
        <v>968</v>
      </c>
      <c r="B67" s="65" t="s">
        <v>969</v>
      </c>
      <c r="C67" s="38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6" t="s">
        <v>970</v>
      </c>
      <c r="B68" s="65" t="s">
        <v>971</v>
      </c>
      <c r="C68" s="38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4" customFormat="1" ht="42.75">
      <c r="A69" s="36" t="s">
        <v>96</v>
      </c>
      <c r="B69" s="65" t="s">
        <v>972</v>
      </c>
      <c r="C69" s="38" t="s">
        <v>907</v>
      </c>
      <c r="D69" s="35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4" customFormat="1" ht="42.75">
      <c r="A70" s="36" t="s">
        <v>98</v>
      </c>
      <c r="B70" s="65" t="s">
        <v>973</v>
      </c>
      <c r="C70" s="38" t="s">
        <v>907</v>
      </c>
      <c r="D70" s="35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66"/>
      <c r="AJ70" s="67"/>
    </row>
    <row r="71" spans="1:36" s="34" customFormat="1" ht="28.5">
      <c r="A71" s="36" t="s">
        <v>100</v>
      </c>
      <c r="B71" s="65" t="s">
        <v>974</v>
      </c>
      <c r="C71" s="38" t="s">
        <v>907</v>
      </c>
      <c r="D71" s="35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A7" workbookViewId="0">
      <selection activeCell="A11" sqref="A11:AS11"/>
    </sheetView>
  </sheetViews>
  <sheetFormatPr defaultRowHeight="15"/>
  <cols>
    <col min="1" max="1" width="14.7109375" style="11" customWidth="1"/>
    <col min="2" max="2" width="44.140625" style="11" customWidth="1"/>
    <col min="3" max="3" width="16.42578125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24" t="s">
        <v>686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</row>
    <row r="5" spans="1:83" s="9" customFormat="1" ht="16.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</row>
    <row r="6" spans="1:83" s="9" customFormat="1" ht="16.5">
      <c r="A6" s="124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</row>
    <row r="7" spans="1:83" s="9" customFormat="1" ht="16.5">
      <c r="A7" s="125" t="s">
        <v>687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</row>
    <row r="8" spans="1:83" s="9" customFormat="1" ht="16.5">
      <c r="A8" s="125" t="s">
        <v>1061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</row>
    <row r="9" spans="1:83" s="9" customFormat="1" ht="16.5">
      <c r="A9" s="125" t="s">
        <v>977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</row>
    <row r="10" spans="1:83" s="9" customFormat="1" ht="16.5">
      <c r="A10" s="125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</row>
    <row r="11" spans="1:83" s="9" customFormat="1" ht="16.5">
      <c r="A11" s="125" t="s">
        <v>1040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</row>
    <row r="12" spans="1:83" s="9" customFormat="1" ht="16.5">
      <c r="A12" s="125" t="s">
        <v>1025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</row>
    <row r="13" spans="1:83" s="15" customFormat="1" ht="16.5">
      <c r="A13" s="156" t="s">
        <v>2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</row>
    <row r="14" spans="1:83" s="17" customFormat="1" ht="76.5" customHeight="1">
      <c r="A14" s="143" t="s">
        <v>3</v>
      </c>
      <c r="B14" s="143" t="s">
        <v>4</v>
      </c>
      <c r="C14" s="143" t="s">
        <v>5</v>
      </c>
      <c r="D14" s="143" t="s">
        <v>902</v>
      </c>
      <c r="E14" s="143" t="s">
        <v>1042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 t="s">
        <v>689</v>
      </c>
      <c r="BX14" s="143"/>
      <c r="BY14" s="143"/>
      <c r="BZ14" s="143"/>
      <c r="CA14" s="143"/>
      <c r="CB14" s="143"/>
      <c r="CC14" s="143"/>
      <c r="CD14" s="143" t="s">
        <v>18</v>
      </c>
      <c r="CE14" s="45"/>
    </row>
    <row r="15" spans="1:83" s="17" customFormat="1" ht="15" customHeight="1">
      <c r="A15" s="143"/>
      <c r="B15" s="143"/>
      <c r="C15" s="143"/>
      <c r="D15" s="143"/>
      <c r="E15" s="145" t="s">
        <v>7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46"/>
      <c r="AN15" s="143" t="s">
        <v>8</v>
      </c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45"/>
    </row>
    <row r="16" spans="1:83" s="17" customFormat="1" ht="15" customHeight="1">
      <c r="A16" s="143"/>
      <c r="B16" s="143"/>
      <c r="C16" s="143"/>
      <c r="D16" s="143"/>
      <c r="E16" s="143" t="s">
        <v>575</v>
      </c>
      <c r="F16" s="143"/>
      <c r="G16" s="143"/>
      <c r="H16" s="143"/>
      <c r="I16" s="143"/>
      <c r="J16" s="143"/>
      <c r="K16" s="143"/>
      <c r="L16" s="143" t="s">
        <v>576</v>
      </c>
      <c r="M16" s="143"/>
      <c r="N16" s="143"/>
      <c r="O16" s="143"/>
      <c r="P16" s="143"/>
      <c r="Q16" s="143"/>
      <c r="R16" s="143"/>
      <c r="S16" s="143" t="s">
        <v>577</v>
      </c>
      <c r="T16" s="143"/>
      <c r="U16" s="143"/>
      <c r="V16" s="143"/>
      <c r="W16" s="143"/>
      <c r="X16" s="143"/>
      <c r="Y16" s="143"/>
      <c r="Z16" s="143" t="s">
        <v>578</v>
      </c>
      <c r="AA16" s="143"/>
      <c r="AB16" s="143"/>
      <c r="AC16" s="143"/>
      <c r="AD16" s="143"/>
      <c r="AE16" s="143"/>
      <c r="AF16" s="143"/>
      <c r="AG16" s="145" t="s">
        <v>579</v>
      </c>
      <c r="AH16" s="154"/>
      <c r="AI16" s="154"/>
      <c r="AJ16" s="154"/>
      <c r="AK16" s="154"/>
      <c r="AL16" s="154"/>
      <c r="AM16" s="146"/>
      <c r="AN16" s="143" t="s">
        <v>575</v>
      </c>
      <c r="AO16" s="143"/>
      <c r="AP16" s="143"/>
      <c r="AQ16" s="143"/>
      <c r="AR16" s="143"/>
      <c r="AS16" s="143"/>
      <c r="AT16" s="143"/>
      <c r="AU16" s="143" t="s">
        <v>576</v>
      </c>
      <c r="AV16" s="143"/>
      <c r="AW16" s="143"/>
      <c r="AX16" s="143"/>
      <c r="AY16" s="143"/>
      <c r="AZ16" s="143"/>
      <c r="BA16" s="143"/>
      <c r="BB16" s="143" t="s">
        <v>577</v>
      </c>
      <c r="BC16" s="143"/>
      <c r="BD16" s="143"/>
      <c r="BE16" s="143"/>
      <c r="BF16" s="143"/>
      <c r="BG16" s="143"/>
      <c r="BH16" s="143"/>
      <c r="BI16" s="143" t="s">
        <v>578</v>
      </c>
      <c r="BJ16" s="143"/>
      <c r="BK16" s="143"/>
      <c r="BL16" s="143"/>
      <c r="BM16" s="143"/>
      <c r="BN16" s="143"/>
      <c r="BO16" s="143"/>
      <c r="BP16" s="143" t="s">
        <v>579</v>
      </c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45"/>
    </row>
    <row r="17" spans="1:83" s="17" customFormat="1" ht="76.5" customHeight="1">
      <c r="A17" s="143"/>
      <c r="B17" s="143"/>
      <c r="C17" s="143"/>
      <c r="D17" s="143"/>
      <c r="E17" s="74" t="s">
        <v>25</v>
      </c>
      <c r="F17" s="74" t="s">
        <v>26</v>
      </c>
      <c r="G17" s="74" t="s">
        <v>32</v>
      </c>
      <c r="H17" s="74" t="s">
        <v>31</v>
      </c>
      <c r="I17" s="74" t="s">
        <v>33</v>
      </c>
      <c r="J17" s="74" t="s">
        <v>28</v>
      </c>
      <c r="K17" s="74" t="s">
        <v>29</v>
      </c>
      <c r="L17" s="74" t="s">
        <v>25</v>
      </c>
      <c r="M17" s="74" t="s">
        <v>26</v>
      </c>
      <c r="N17" s="74" t="s">
        <v>32</v>
      </c>
      <c r="O17" s="74" t="s">
        <v>31</v>
      </c>
      <c r="P17" s="74" t="s">
        <v>688</v>
      </c>
      <c r="Q17" s="74" t="s">
        <v>28</v>
      </c>
      <c r="R17" s="74" t="s">
        <v>29</v>
      </c>
      <c r="S17" s="74" t="s">
        <v>25</v>
      </c>
      <c r="T17" s="74" t="s">
        <v>26</v>
      </c>
      <c r="U17" s="74" t="s">
        <v>32</v>
      </c>
      <c r="V17" s="74" t="s">
        <v>31</v>
      </c>
      <c r="W17" s="74" t="s">
        <v>33</v>
      </c>
      <c r="X17" s="74" t="s">
        <v>28</v>
      </c>
      <c r="Y17" s="74" t="s">
        <v>29</v>
      </c>
      <c r="Z17" s="74" t="s">
        <v>25</v>
      </c>
      <c r="AA17" s="74" t="s">
        <v>26</v>
      </c>
      <c r="AB17" s="74" t="s">
        <v>32</v>
      </c>
      <c r="AC17" s="74" t="s">
        <v>31</v>
      </c>
      <c r="AD17" s="74" t="s">
        <v>27</v>
      </c>
      <c r="AE17" s="74" t="s">
        <v>28</v>
      </c>
      <c r="AF17" s="74" t="s">
        <v>29</v>
      </c>
      <c r="AG17" s="74" t="s">
        <v>25</v>
      </c>
      <c r="AH17" s="74" t="s">
        <v>26</v>
      </c>
      <c r="AI17" s="74" t="s">
        <v>32</v>
      </c>
      <c r="AJ17" s="74" t="s">
        <v>31</v>
      </c>
      <c r="AK17" s="74" t="s">
        <v>33</v>
      </c>
      <c r="AL17" s="74" t="s">
        <v>28</v>
      </c>
      <c r="AM17" s="74" t="s">
        <v>29</v>
      </c>
      <c r="AN17" s="74" t="s">
        <v>25</v>
      </c>
      <c r="AO17" s="74" t="s">
        <v>26</v>
      </c>
      <c r="AP17" s="74" t="s">
        <v>32</v>
      </c>
      <c r="AQ17" s="74" t="s">
        <v>31</v>
      </c>
      <c r="AR17" s="74" t="s">
        <v>33</v>
      </c>
      <c r="AS17" s="74" t="s">
        <v>28</v>
      </c>
      <c r="AT17" s="74" t="s">
        <v>29</v>
      </c>
      <c r="AU17" s="74" t="s">
        <v>25</v>
      </c>
      <c r="AV17" s="74" t="s">
        <v>26</v>
      </c>
      <c r="AW17" s="74" t="s">
        <v>32</v>
      </c>
      <c r="AX17" s="74" t="s">
        <v>31</v>
      </c>
      <c r="AY17" s="74" t="s">
        <v>33</v>
      </c>
      <c r="AZ17" s="74" t="s">
        <v>28</v>
      </c>
      <c r="BA17" s="74" t="s">
        <v>29</v>
      </c>
      <c r="BB17" s="74" t="s">
        <v>25</v>
      </c>
      <c r="BC17" s="74" t="s">
        <v>26</v>
      </c>
      <c r="BD17" s="74" t="s">
        <v>32</v>
      </c>
      <c r="BE17" s="74" t="s">
        <v>31</v>
      </c>
      <c r="BF17" s="74" t="s">
        <v>33</v>
      </c>
      <c r="BG17" s="74" t="s">
        <v>28</v>
      </c>
      <c r="BH17" s="74" t="s">
        <v>29</v>
      </c>
      <c r="BI17" s="74" t="s">
        <v>25</v>
      </c>
      <c r="BJ17" s="74" t="s">
        <v>26</v>
      </c>
      <c r="BK17" s="74" t="s">
        <v>32</v>
      </c>
      <c r="BL17" s="74" t="s">
        <v>31</v>
      </c>
      <c r="BM17" s="74" t="s">
        <v>33</v>
      </c>
      <c r="BN17" s="74" t="s">
        <v>28</v>
      </c>
      <c r="BO17" s="74" t="s">
        <v>29</v>
      </c>
      <c r="BP17" s="74" t="s">
        <v>25</v>
      </c>
      <c r="BQ17" s="74" t="s">
        <v>26</v>
      </c>
      <c r="BR17" s="74" t="s">
        <v>32</v>
      </c>
      <c r="BS17" s="74" t="s">
        <v>31</v>
      </c>
      <c r="BT17" s="74" t="s">
        <v>33</v>
      </c>
      <c r="BU17" s="74" t="s">
        <v>28</v>
      </c>
      <c r="BV17" s="74" t="s">
        <v>29</v>
      </c>
      <c r="BW17" s="74" t="s">
        <v>25</v>
      </c>
      <c r="BX17" s="74" t="s">
        <v>26</v>
      </c>
      <c r="BY17" s="74" t="s">
        <v>32</v>
      </c>
      <c r="BZ17" s="74" t="s">
        <v>31</v>
      </c>
      <c r="CA17" s="74" t="s">
        <v>33</v>
      </c>
      <c r="CB17" s="74" t="s">
        <v>28</v>
      </c>
      <c r="CC17" s="74" t="s">
        <v>29</v>
      </c>
      <c r="CD17" s="143"/>
      <c r="CE17" s="45"/>
    </row>
    <row r="18" spans="1:83" s="46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47" customFormat="1" ht="14.25">
      <c r="A19" s="144" t="s">
        <v>21</v>
      </c>
      <c r="B19" s="144"/>
      <c r="C19" s="144"/>
      <c r="D19" s="82" t="s">
        <v>979</v>
      </c>
      <c r="E19" s="24">
        <f>E21</f>
        <v>0</v>
      </c>
      <c r="F19" s="24">
        <v>0</v>
      </c>
      <c r="G19" s="24">
        <f>G21</f>
        <v>2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2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0" customFormat="1" ht="14.25">
      <c r="A20" s="31" t="s">
        <v>905</v>
      </c>
      <c r="B20" s="32" t="s">
        <v>906</v>
      </c>
      <c r="C20" s="33" t="s">
        <v>907</v>
      </c>
      <c r="D20" s="44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0" customFormat="1" ht="28.5">
      <c r="A21" s="31" t="s">
        <v>908</v>
      </c>
      <c r="B21" s="32" t="s">
        <v>909</v>
      </c>
      <c r="C21" s="33" t="s">
        <v>907</v>
      </c>
      <c r="D21" s="44" t="s">
        <v>979</v>
      </c>
      <c r="E21" s="25">
        <f>E26</f>
        <v>0</v>
      </c>
      <c r="F21" s="25">
        <v>0</v>
      </c>
      <c r="G21" s="25">
        <f>G26</f>
        <v>2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2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4" customFormat="1" ht="57">
      <c r="A22" s="31" t="s">
        <v>910</v>
      </c>
      <c r="B22" s="32" t="s">
        <v>911</v>
      </c>
      <c r="C22" s="33" t="s">
        <v>907</v>
      </c>
      <c r="D22" s="44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4" customFormat="1" ht="28.5">
      <c r="A23" s="31" t="s">
        <v>912</v>
      </c>
      <c r="B23" s="32" t="s">
        <v>913</v>
      </c>
      <c r="C23" s="33" t="s">
        <v>907</v>
      </c>
      <c r="D23" s="44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4" customFormat="1" ht="42.75">
      <c r="A24" s="31" t="s">
        <v>914</v>
      </c>
      <c r="B24" s="32" t="s">
        <v>915</v>
      </c>
      <c r="C24" s="33" t="s">
        <v>907</v>
      </c>
      <c r="D24" s="44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4" customFormat="1">
      <c r="A25" s="31" t="s">
        <v>916</v>
      </c>
      <c r="B25" s="32" t="s">
        <v>917</v>
      </c>
      <c r="C25" s="33" t="s">
        <v>907</v>
      </c>
      <c r="D25" s="44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4" customFormat="1">
      <c r="A26" s="35" t="s">
        <v>918</v>
      </c>
      <c r="B26" s="78" t="s">
        <v>919</v>
      </c>
      <c r="C26" s="79" t="s">
        <v>907</v>
      </c>
      <c r="D26" s="44" t="s">
        <v>979</v>
      </c>
      <c r="E26" s="25">
        <f>E47</f>
        <v>0</v>
      </c>
      <c r="F26" s="25">
        <v>0</v>
      </c>
      <c r="G26" s="25">
        <f>G51</f>
        <v>2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2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4" customFormat="1" ht="28.5">
      <c r="A27" s="36" t="s">
        <v>85</v>
      </c>
      <c r="B27" s="37" t="s">
        <v>920</v>
      </c>
      <c r="C27" s="38" t="s">
        <v>907</v>
      </c>
      <c r="D27" s="44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4" customFormat="1" ht="42.75">
      <c r="A28" s="36" t="s">
        <v>468</v>
      </c>
      <c r="B28" s="37" t="s">
        <v>921</v>
      </c>
      <c r="C28" s="38" t="s">
        <v>907</v>
      </c>
      <c r="D28" s="44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4" customFormat="1" ht="71.25">
      <c r="A29" s="39" t="s">
        <v>470</v>
      </c>
      <c r="B29" s="40" t="s">
        <v>922</v>
      </c>
      <c r="C29" s="41" t="s">
        <v>907</v>
      </c>
      <c r="D29" s="44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4" customFormat="1" ht="71.25">
      <c r="A30" s="39" t="s">
        <v>475</v>
      </c>
      <c r="B30" s="40" t="s">
        <v>923</v>
      </c>
      <c r="C30" s="41" t="s">
        <v>907</v>
      </c>
      <c r="D30" s="44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4" customFormat="1" ht="57">
      <c r="A31" s="36" t="s">
        <v>477</v>
      </c>
      <c r="B31" s="37" t="s">
        <v>924</v>
      </c>
      <c r="C31" s="38" t="s">
        <v>907</v>
      </c>
      <c r="D31" s="44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4" customFormat="1" ht="42.75">
      <c r="A32" s="36" t="s">
        <v>88</v>
      </c>
      <c r="B32" s="37" t="s">
        <v>925</v>
      </c>
      <c r="C32" s="38" t="s">
        <v>907</v>
      </c>
      <c r="D32" s="44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4" customFormat="1" ht="71.25">
      <c r="A33" s="36" t="s">
        <v>498</v>
      </c>
      <c r="B33" s="37" t="s">
        <v>926</v>
      </c>
      <c r="C33" s="38" t="s">
        <v>907</v>
      </c>
      <c r="D33" s="44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4" customFormat="1" ht="42.75">
      <c r="A34" s="36" t="s">
        <v>499</v>
      </c>
      <c r="B34" s="37" t="s">
        <v>927</v>
      </c>
      <c r="C34" s="38" t="s">
        <v>907</v>
      </c>
      <c r="D34" s="44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4" customFormat="1" ht="42.75">
      <c r="A35" s="36" t="s">
        <v>90</v>
      </c>
      <c r="B35" s="37" t="s">
        <v>928</v>
      </c>
      <c r="C35" s="38" t="s">
        <v>907</v>
      </c>
      <c r="D35" s="44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4" customFormat="1" ht="42.75">
      <c r="A36" s="36" t="s">
        <v>929</v>
      </c>
      <c r="B36" s="37" t="s">
        <v>930</v>
      </c>
      <c r="C36" s="38" t="s">
        <v>907</v>
      </c>
      <c r="D36" s="44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4" customFormat="1" ht="114">
      <c r="A37" s="36" t="s">
        <v>929</v>
      </c>
      <c r="B37" s="37" t="s">
        <v>931</v>
      </c>
      <c r="C37" s="38" t="s">
        <v>907</v>
      </c>
      <c r="D37" s="44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4" customFormat="1" ht="99.75">
      <c r="A38" s="36" t="s">
        <v>929</v>
      </c>
      <c r="B38" s="37" t="s">
        <v>932</v>
      </c>
      <c r="C38" s="38" t="s">
        <v>907</v>
      </c>
      <c r="D38" s="44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4" customFormat="1" ht="99.75">
      <c r="A39" s="36" t="s">
        <v>929</v>
      </c>
      <c r="B39" s="37" t="s">
        <v>933</v>
      </c>
      <c r="C39" s="38" t="s">
        <v>907</v>
      </c>
      <c r="D39" s="44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4" customFormat="1" ht="42.75">
      <c r="A40" s="36" t="s">
        <v>934</v>
      </c>
      <c r="B40" s="37" t="s">
        <v>930</v>
      </c>
      <c r="C40" s="38" t="s">
        <v>907</v>
      </c>
      <c r="D40" s="44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4" customFormat="1" ht="114">
      <c r="A41" s="36" t="s">
        <v>934</v>
      </c>
      <c r="B41" s="37" t="s">
        <v>931</v>
      </c>
      <c r="C41" s="38" t="s">
        <v>907</v>
      </c>
      <c r="D41" s="44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4" customFormat="1" ht="99.75">
      <c r="A42" s="36" t="s">
        <v>934</v>
      </c>
      <c r="B42" s="37" t="s">
        <v>932</v>
      </c>
      <c r="C42" s="38" t="s">
        <v>907</v>
      </c>
      <c r="D42" s="44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4" customFormat="1" ht="99.75">
      <c r="A43" s="36" t="s">
        <v>934</v>
      </c>
      <c r="B43" s="37" t="s">
        <v>935</v>
      </c>
      <c r="C43" s="38" t="s">
        <v>907</v>
      </c>
      <c r="D43" s="44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4" customFormat="1" ht="85.5">
      <c r="A44" s="36" t="s">
        <v>936</v>
      </c>
      <c r="B44" s="37" t="s">
        <v>937</v>
      </c>
      <c r="C44" s="38" t="s">
        <v>907</v>
      </c>
      <c r="D44" s="44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4" customFormat="1" ht="71.25">
      <c r="A45" s="36" t="s">
        <v>938</v>
      </c>
      <c r="B45" s="37" t="s">
        <v>939</v>
      </c>
      <c r="C45" s="38" t="s">
        <v>907</v>
      </c>
      <c r="D45" s="44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4" customFormat="1" ht="71.25">
      <c r="A46" s="36" t="s">
        <v>940</v>
      </c>
      <c r="B46" s="37" t="s">
        <v>941</v>
      </c>
      <c r="C46" s="38" t="s">
        <v>907</v>
      </c>
      <c r="D46" s="44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4" customFormat="1" ht="42.75">
      <c r="A47" s="36" t="s">
        <v>92</v>
      </c>
      <c r="B47" s="37" t="s">
        <v>942</v>
      </c>
      <c r="C47" s="38" t="s">
        <v>907</v>
      </c>
      <c r="D47" s="44" t="s">
        <v>979</v>
      </c>
      <c r="E47" s="25">
        <f>E48</f>
        <v>0</v>
      </c>
      <c r="F47" s="25">
        <v>0</v>
      </c>
      <c r="G47" s="25">
        <f>G51</f>
        <v>2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2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4" customFormat="1" ht="71.25">
      <c r="A48" s="36" t="s">
        <v>503</v>
      </c>
      <c r="B48" s="37" t="s">
        <v>943</v>
      </c>
      <c r="C48" s="38" t="s">
        <v>907</v>
      </c>
      <c r="D48" s="44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4" customFormat="1" ht="28.5">
      <c r="A49" s="36" t="s">
        <v>505</v>
      </c>
      <c r="B49" s="37" t="s">
        <v>944</v>
      </c>
      <c r="C49" s="38" t="s">
        <v>907</v>
      </c>
      <c r="D49" s="44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4" customFormat="1" ht="57">
      <c r="A50" s="36" t="s">
        <v>510</v>
      </c>
      <c r="B50" s="37" t="s">
        <v>945</v>
      </c>
      <c r="C50" s="38" t="s">
        <v>907</v>
      </c>
      <c r="D50" s="44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4" customFormat="1" ht="42.75">
      <c r="A51" s="36" t="s">
        <v>518</v>
      </c>
      <c r="B51" s="37" t="s">
        <v>946</v>
      </c>
      <c r="C51" s="38" t="s">
        <v>907</v>
      </c>
      <c r="D51" s="44" t="s">
        <v>979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2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4" customFormat="1" ht="28.5">
      <c r="A52" s="36" t="s">
        <v>947</v>
      </c>
      <c r="B52" s="37" t="s">
        <v>948</v>
      </c>
      <c r="C52" s="38" t="s">
        <v>907</v>
      </c>
      <c r="D52" s="44" t="s">
        <v>979</v>
      </c>
      <c r="E52" s="25">
        <v>0</v>
      </c>
      <c r="F52" s="25">
        <v>0</v>
      </c>
      <c r="G52" s="25">
        <f>G53</f>
        <v>2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2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66" customHeight="1">
      <c r="A53" s="77" t="s">
        <v>947</v>
      </c>
      <c r="B53" s="80" t="s">
        <v>1033</v>
      </c>
      <c r="C53" s="81" t="s">
        <v>1034</v>
      </c>
      <c r="D53" s="83" t="s">
        <v>979</v>
      </c>
      <c r="E53" s="26">
        <v>0</v>
      </c>
      <c r="F53" s="26">
        <v>0</v>
      </c>
      <c r="G53" s="26">
        <v>2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2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/>
    </row>
    <row r="54" spans="1:82" s="34" customFormat="1" ht="42.75">
      <c r="A54" s="36" t="s">
        <v>949</v>
      </c>
      <c r="B54" s="37" t="s">
        <v>950</v>
      </c>
      <c r="C54" s="38" t="s">
        <v>907</v>
      </c>
      <c r="D54" s="44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4" customFormat="1" ht="42.75">
      <c r="A55" s="36" t="s">
        <v>520</v>
      </c>
      <c r="B55" s="37" t="s">
        <v>951</v>
      </c>
      <c r="C55" s="38" t="s">
        <v>907</v>
      </c>
      <c r="D55" s="44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4" customFormat="1" ht="42.75">
      <c r="A56" s="36" t="s">
        <v>522</v>
      </c>
      <c r="B56" s="37" t="s">
        <v>952</v>
      </c>
      <c r="C56" s="38" t="s">
        <v>907</v>
      </c>
      <c r="D56" s="44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4" customFormat="1" ht="42.75">
      <c r="A57" s="36" t="s">
        <v>526</v>
      </c>
      <c r="B57" s="37" t="s">
        <v>953</v>
      </c>
      <c r="C57" s="38" t="s">
        <v>907</v>
      </c>
      <c r="D57" s="44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4" customFormat="1" ht="28.5">
      <c r="A58" s="36" t="s">
        <v>527</v>
      </c>
      <c r="B58" s="37" t="s">
        <v>954</v>
      </c>
      <c r="C58" s="38" t="s">
        <v>907</v>
      </c>
      <c r="D58" s="44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4" customFormat="1" ht="42.75">
      <c r="A59" s="36" t="s">
        <v>528</v>
      </c>
      <c r="B59" s="37" t="s">
        <v>955</v>
      </c>
      <c r="C59" s="38" t="s">
        <v>907</v>
      </c>
      <c r="D59" s="44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4" customFormat="1" ht="57">
      <c r="A60" s="36" t="s">
        <v>529</v>
      </c>
      <c r="B60" s="37" t="s">
        <v>956</v>
      </c>
      <c r="C60" s="38" t="s">
        <v>907</v>
      </c>
      <c r="D60" s="44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4" customFormat="1" ht="57">
      <c r="A61" s="36" t="s">
        <v>530</v>
      </c>
      <c r="B61" s="37" t="s">
        <v>957</v>
      </c>
      <c r="C61" s="38" t="s">
        <v>907</v>
      </c>
      <c r="D61" s="44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4" customFormat="1" ht="42.75">
      <c r="A62" s="36" t="s">
        <v>531</v>
      </c>
      <c r="B62" s="37" t="s">
        <v>958</v>
      </c>
      <c r="C62" s="38" t="s">
        <v>907</v>
      </c>
      <c r="D62" s="44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4" customFormat="1" ht="57">
      <c r="A63" s="36" t="s">
        <v>959</v>
      </c>
      <c r="B63" s="37" t="s">
        <v>960</v>
      </c>
      <c r="C63" s="38" t="s">
        <v>907</v>
      </c>
      <c r="D63" s="44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4" customFormat="1" ht="57">
      <c r="A64" s="36" t="s">
        <v>961</v>
      </c>
      <c r="B64" s="37" t="s">
        <v>962</v>
      </c>
      <c r="C64" s="38" t="s">
        <v>907</v>
      </c>
      <c r="D64" s="44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4" customFormat="1" ht="28.5">
      <c r="A65" s="36" t="s">
        <v>963</v>
      </c>
      <c r="B65" s="37" t="s">
        <v>964</v>
      </c>
      <c r="C65" s="38" t="s">
        <v>907</v>
      </c>
      <c r="D65" s="44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4" customFormat="1" ht="42.75">
      <c r="A66" s="36" t="s">
        <v>965</v>
      </c>
      <c r="B66" s="37" t="s">
        <v>966</v>
      </c>
      <c r="C66" s="38" t="s">
        <v>907</v>
      </c>
      <c r="D66" s="44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4" customFormat="1" ht="57">
      <c r="A67" s="36" t="s">
        <v>94</v>
      </c>
      <c r="B67" s="37" t="s">
        <v>967</v>
      </c>
      <c r="C67" s="38" t="s">
        <v>907</v>
      </c>
      <c r="D67" s="44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4" customFormat="1" ht="57">
      <c r="A68" s="36" t="s">
        <v>968</v>
      </c>
      <c r="B68" s="37" t="s">
        <v>969</v>
      </c>
      <c r="C68" s="38" t="s">
        <v>907</v>
      </c>
      <c r="D68" s="44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4" customFormat="1" ht="57">
      <c r="A69" s="36" t="s">
        <v>970</v>
      </c>
      <c r="B69" s="37" t="s">
        <v>971</v>
      </c>
      <c r="C69" s="38" t="s">
        <v>907</v>
      </c>
      <c r="D69" s="44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4" customFormat="1" ht="42.75">
      <c r="A70" s="36" t="s">
        <v>96</v>
      </c>
      <c r="B70" s="37" t="s">
        <v>972</v>
      </c>
      <c r="C70" s="38" t="s">
        <v>907</v>
      </c>
      <c r="D70" s="44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4" customFormat="1" ht="42.75">
      <c r="A71" s="36" t="s">
        <v>98</v>
      </c>
      <c r="B71" s="37" t="s">
        <v>973</v>
      </c>
      <c r="C71" s="38" t="s">
        <v>907</v>
      </c>
      <c r="D71" s="44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4" customFormat="1" ht="28.5">
      <c r="A72" s="36" t="s">
        <v>100</v>
      </c>
      <c r="B72" s="37" t="s">
        <v>974</v>
      </c>
      <c r="C72" s="38" t="s">
        <v>907</v>
      </c>
      <c r="D72" s="44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48"/>
    </row>
    <row r="74" spans="1:82" s="17" customFormat="1" ht="76.5" customHeight="1">
      <c r="A74" s="153" t="s">
        <v>30</v>
      </c>
      <c r="B74" s="153"/>
      <c r="C74" s="153"/>
      <c r="D74" s="153"/>
      <c r="E74" s="153"/>
      <c r="F74" s="153"/>
      <c r="G74" s="153"/>
    </row>
    <row r="75" spans="1:82" ht="15" customHeight="1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</row>
    <row r="76" spans="1:82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2"/>
      <c r="AM76" s="152"/>
      <c r="AN76" s="152"/>
      <c r="AO76" s="152"/>
      <c r="AP76" s="152"/>
      <c r="AQ76" s="152"/>
      <c r="AR76" s="152"/>
      <c r="AS76" s="152"/>
    </row>
    <row r="77" spans="1:82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2"/>
      <c r="AM77" s="152"/>
      <c r="AN77" s="152"/>
      <c r="AO77" s="152"/>
      <c r="AP77" s="152"/>
      <c r="AQ77" s="152"/>
      <c r="AR77" s="152"/>
      <c r="AS77" s="152"/>
    </row>
    <row r="78" spans="1:8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152"/>
    </row>
    <row r="79" spans="1:8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</row>
    <row r="80" spans="1:8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</row>
    <row r="81" spans="1: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5">
      <c r="A82" s="49"/>
    </row>
    <row r="83" spans="1:25">
      <c r="A83" s="49"/>
    </row>
    <row r="84" spans="1:25">
      <c r="A84" s="50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76:B76"/>
    <mergeCell ref="C76:AK76"/>
    <mergeCell ref="A77:B77"/>
    <mergeCell ref="C77:I77"/>
    <mergeCell ref="J77:P77"/>
    <mergeCell ref="Q77:W77"/>
    <mergeCell ref="X77:AD77"/>
    <mergeCell ref="AE77:AK77"/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AF22" workbookViewId="0">
      <selection activeCell="A10" sqref="A10:BH10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24" t="s">
        <v>693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</row>
    <row r="5" spans="1:60" s="9" customFormat="1" ht="16.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</row>
    <row r="6" spans="1:60" s="9" customFormat="1" ht="16.5">
      <c r="A6" s="124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</row>
    <row r="7" spans="1:60" s="9" customFormat="1" ht="16.5">
      <c r="A7" s="125" t="s">
        <v>694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</row>
    <row r="8" spans="1:60" s="9" customFormat="1" ht="16.5">
      <c r="A8" s="125" t="s">
        <v>1062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</row>
    <row r="9" spans="1:60" s="9" customFormat="1" ht="16.5">
      <c r="A9" s="125" t="s">
        <v>977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</row>
    <row r="10" spans="1:60" s="9" customFormat="1" ht="16.5">
      <c r="A10" s="125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</row>
    <row r="11" spans="1:60" s="9" customFormat="1" ht="16.5">
      <c r="A11" s="125" t="s">
        <v>1040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</row>
    <row r="12" spans="1:60" s="9" customFormat="1" ht="16.5">
      <c r="A12" s="125" t="s">
        <v>978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</row>
    <row r="13" spans="1:60" s="9" customFormat="1" ht="16.5">
      <c r="A13" s="125" t="s">
        <v>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</row>
    <row r="14" spans="1:60" s="17" customFormat="1" ht="37.5" customHeight="1">
      <c r="A14" s="143" t="s">
        <v>3</v>
      </c>
      <c r="B14" s="143" t="s">
        <v>4</v>
      </c>
      <c r="C14" s="143" t="s">
        <v>5</v>
      </c>
      <c r="D14" s="143" t="s">
        <v>695</v>
      </c>
      <c r="E14" s="143" t="s">
        <v>1043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 t="s">
        <v>689</v>
      </c>
      <c r="BD14" s="143"/>
      <c r="BE14" s="143"/>
      <c r="BF14" s="143"/>
      <c r="BG14" s="143"/>
      <c r="BH14" s="143" t="s">
        <v>18</v>
      </c>
    </row>
    <row r="15" spans="1:60" s="17" customFormat="1">
      <c r="A15" s="143"/>
      <c r="B15" s="143"/>
      <c r="C15" s="143"/>
      <c r="D15" s="143"/>
      <c r="E15" s="143" t="s">
        <v>7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 t="s">
        <v>8</v>
      </c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</row>
    <row r="16" spans="1:60" s="17" customFormat="1">
      <c r="A16" s="143"/>
      <c r="B16" s="143"/>
      <c r="C16" s="143"/>
      <c r="D16" s="143"/>
      <c r="E16" s="143" t="s">
        <v>575</v>
      </c>
      <c r="F16" s="143"/>
      <c r="G16" s="143"/>
      <c r="H16" s="143"/>
      <c r="I16" s="143"/>
      <c r="J16" s="143" t="s">
        <v>576</v>
      </c>
      <c r="K16" s="143"/>
      <c r="L16" s="143"/>
      <c r="M16" s="143"/>
      <c r="N16" s="143"/>
      <c r="O16" s="143" t="s">
        <v>577</v>
      </c>
      <c r="P16" s="143"/>
      <c r="Q16" s="143"/>
      <c r="R16" s="143"/>
      <c r="S16" s="143"/>
      <c r="T16" s="143" t="s">
        <v>578</v>
      </c>
      <c r="U16" s="143"/>
      <c r="V16" s="143"/>
      <c r="W16" s="143"/>
      <c r="X16" s="143"/>
      <c r="Y16" s="143" t="s">
        <v>579</v>
      </c>
      <c r="Z16" s="143"/>
      <c r="AA16" s="143"/>
      <c r="AB16" s="143"/>
      <c r="AC16" s="143"/>
      <c r="AD16" s="143" t="s">
        <v>575</v>
      </c>
      <c r="AE16" s="143"/>
      <c r="AF16" s="143"/>
      <c r="AG16" s="143"/>
      <c r="AH16" s="143"/>
      <c r="AI16" s="143" t="s">
        <v>696</v>
      </c>
      <c r="AJ16" s="143"/>
      <c r="AK16" s="143"/>
      <c r="AL16" s="143"/>
      <c r="AM16" s="143"/>
      <c r="AN16" s="143" t="s">
        <v>577</v>
      </c>
      <c r="AO16" s="143"/>
      <c r="AP16" s="143"/>
      <c r="AQ16" s="143"/>
      <c r="AR16" s="143"/>
      <c r="AS16" s="143" t="s">
        <v>578</v>
      </c>
      <c r="AT16" s="143"/>
      <c r="AU16" s="143"/>
      <c r="AV16" s="143"/>
      <c r="AW16" s="143"/>
      <c r="AX16" s="143" t="s">
        <v>579</v>
      </c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</row>
    <row r="17" spans="1:60" s="17" customFormat="1" ht="51" customHeight="1">
      <c r="A17" s="143"/>
      <c r="B17" s="143"/>
      <c r="C17" s="143"/>
      <c r="D17" s="143"/>
      <c r="E17" s="74" t="s">
        <v>25</v>
      </c>
      <c r="F17" s="74" t="s">
        <v>26</v>
      </c>
      <c r="G17" s="74" t="s">
        <v>27</v>
      </c>
      <c r="H17" s="74" t="s">
        <v>28</v>
      </c>
      <c r="I17" s="74" t="s">
        <v>29</v>
      </c>
      <c r="J17" s="74" t="s">
        <v>25</v>
      </c>
      <c r="K17" s="74" t="s">
        <v>26</v>
      </c>
      <c r="L17" s="74" t="s">
        <v>27</v>
      </c>
      <c r="M17" s="74" t="s">
        <v>28</v>
      </c>
      <c r="N17" s="74" t="s">
        <v>29</v>
      </c>
      <c r="O17" s="74" t="s">
        <v>25</v>
      </c>
      <c r="P17" s="74" t="s">
        <v>26</v>
      </c>
      <c r="Q17" s="74" t="s">
        <v>27</v>
      </c>
      <c r="R17" s="74" t="s">
        <v>28</v>
      </c>
      <c r="S17" s="74" t="s">
        <v>29</v>
      </c>
      <c r="T17" s="74" t="s">
        <v>25</v>
      </c>
      <c r="U17" s="74" t="s">
        <v>26</v>
      </c>
      <c r="V17" s="74" t="s">
        <v>27</v>
      </c>
      <c r="W17" s="74" t="s">
        <v>28</v>
      </c>
      <c r="X17" s="74" t="s">
        <v>29</v>
      </c>
      <c r="Y17" s="74" t="s">
        <v>25</v>
      </c>
      <c r="Z17" s="74" t="s">
        <v>26</v>
      </c>
      <c r="AA17" s="74" t="s">
        <v>27</v>
      </c>
      <c r="AB17" s="74" t="s">
        <v>28</v>
      </c>
      <c r="AC17" s="74" t="s">
        <v>29</v>
      </c>
      <c r="AD17" s="74" t="s">
        <v>25</v>
      </c>
      <c r="AE17" s="74" t="s">
        <v>26</v>
      </c>
      <c r="AF17" s="74" t="s">
        <v>27</v>
      </c>
      <c r="AG17" s="74" t="s">
        <v>28</v>
      </c>
      <c r="AH17" s="74" t="s">
        <v>29</v>
      </c>
      <c r="AI17" s="74" t="s">
        <v>25</v>
      </c>
      <c r="AJ17" s="74" t="s">
        <v>26</v>
      </c>
      <c r="AK17" s="74" t="s">
        <v>27</v>
      </c>
      <c r="AL17" s="74" t="s">
        <v>28</v>
      </c>
      <c r="AM17" s="74" t="s">
        <v>29</v>
      </c>
      <c r="AN17" s="74" t="s">
        <v>25</v>
      </c>
      <c r="AO17" s="74" t="s">
        <v>26</v>
      </c>
      <c r="AP17" s="74" t="s">
        <v>27</v>
      </c>
      <c r="AQ17" s="74" t="s">
        <v>28</v>
      </c>
      <c r="AR17" s="74" t="s">
        <v>29</v>
      </c>
      <c r="AS17" s="74" t="s">
        <v>25</v>
      </c>
      <c r="AT17" s="74" t="s">
        <v>26</v>
      </c>
      <c r="AU17" s="74" t="s">
        <v>27</v>
      </c>
      <c r="AV17" s="74" t="s">
        <v>28</v>
      </c>
      <c r="AW17" s="74" t="s">
        <v>29</v>
      </c>
      <c r="AX17" s="74" t="s">
        <v>25</v>
      </c>
      <c r="AY17" s="74" t="s">
        <v>26</v>
      </c>
      <c r="AZ17" s="74" t="s">
        <v>27</v>
      </c>
      <c r="BA17" s="74" t="s">
        <v>28</v>
      </c>
      <c r="BB17" s="74" t="s">
        <v>29</v>
      </c>
      <c r="BC17" s="74" t="s">
        <v>25</v>
      </c>
      <c r="BD17" s="74" t="s">
        <v>26</v>
      </c>
      <c r="BE17" s="74" t="s">
        <v>27</v>
      </c>
      <c r="BF17" s="74" t="s">
        <v>28</v>
      </c>
      <c r="BG17" s="74" t="s">
        <v>29</v>
      </c>
      <c r="BH17" s="143"/>
    </row>
    <row r="18" spans="1:60" s="51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2" customFormat="1" ht="28.5" customHeight="1">
      <c r="A19" s="144" t="s">
        <v>21</v>
      </c>
      <c r="B19" s="144"/>
      <c r="C19" s="144"/>
      <c r="D19" s="75" t="s">
        <v>979</v>
      </c>
      <c r="E19" s="24">
        <f>E21</f>
        <v>0</v>
      </c>
      <c r="F19" s="24">
        <f>F21</f>
        <v>0</v>
      </c>
      <c r="G19" s="24">
        <f>G21</f>
        <v>2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2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2" customFormat="1">
      <c r="A20" s="31" t="s">
        <v>905</v>
      </c>
      <c r="B20" s="32" t="s">
        <v>906</v>
      </c>
      <c r="C20" s="33" t="s">
        <v>907</v>
      </c>
      <c r="D20" s="35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4" customFormat="1" ht="28.5">
      <c r="A21" s="31" t="s">
        <v>908</v>
      </c>
      <c r="B21" s="32" t="s">
        <v>909</v>
      </c>
      <c r="C21" s="33" t="s">
        <v>907</v>
      </c>
      <c r="D21" s="35" t="s">
        <v>979</v>
      </c>
      <c r="E21" s="25">
        <f>E26</f>
        <v>0</v>
      </c>
      <c r="F21" s="25">
        <v>0</v>
      </c>
      <c r="G21" s="25">
        <f>G26</f>
        <v>2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2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4" customFormat="1" ht="57">
      <c r="A22" s="31" t="s">
        <v>910</v>
      </c>
      <c r="B22" s="32" t="s">
        <v>911</v>
      </c>
      <c r="C22" s="33" t="s">
        <v>907</v>
      </c>
      <c r="D22" s="35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4" customFormat="1" ht="28.5">
      <c r="A23" s="31" t="s">
        <v>912</v>
      </c>
      <c r="B23" s="32" t="s">
        <v>913</v>
      </c>
      <c r="C23" s="33" t="s">
        <v>907</v>
      </c>
      <c r="D23" s="35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4" customFormat="1" ht="42.75">
      <c r="A24" s="31" t="s">
        <v>914</v>
      </c>
      <c r="B24" s="32" t="s">
        <v>915</v>
      </c>
      <c r="C24" s="33" t="s">
        <v>907</v>
      </c>
      <c r="D24" s="35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4" customFormat="1">
      <c r="A25" s="31" t="s">
        <v>916</v>
      </c>
      <c r="B25" s="32" t="s">
        <v>917</v>
      </c>
      <c r="C25" s="33" t="s">
        <v>907</v>
      </c>
      <c r="D25" s="35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4" customFormat="1">
      <c r="A26" s="35" t="s">
        <v>918</v>
      </c>
      <c r="B26" s="78" t="s">
        <v>919</v>
      </c>
      <c r="C26" s="79" t="s">
        <v>907</v>
      </c>
      <c r="D26" s="35" t="str">
        <f>D47</f>
        <v>ВЛ-0,4 кВ №4</v>
      </c>
      <c r="E26" s="25">
        <f>E47</f>
        <v>0</v>
      </c>
      <c r="F26" s="25">
        <v>0</v>
      </c>
      <c r="G26" s="25">
        <f>G51</f>
        <v>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2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4" customFormat="1" ht="28.5">
      <c r="A27" s="36" t="s">
        <v>85</v>
      </c>
      <c r="B27" s="37" t="s">
        <v>920</v>
      </c>
      <c r="C27" s="38" t="s">
        <v>907</v>
      </c>
      <c r="D27" s="35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4" customFormat="1" ht="42.75">
      <c r="A28" s="36" t="s">
        <v>468</v>
      </c>
      <c r="B28" s="37" t="s">
        <v>921</v>
      </c>
      <c r="C28" s="38" t="s">
        <v>907</v>
      </c>
      <c r="D28" s="35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4" customFormat="1" ht="71.25">
      <c r="A29" s="39" t="s">
        <v>470</v>
      </c>
      <c r="B29" s="40" t="s">
        <v>922</v>
      </c>
      <c r="C29" s="41" t="s">
        <v>907</v>
      </c>
      <c r="D29" s="35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4" customFormat="1" ht="71.25">
      <c r="A30" s="39" t="s">
        <v>475</v>
      </c>
      <c r="B30" s="40" t="s">
        <v>923</v>
      </c>
      <c r="C30" s="41" t="s">
        <v>907</v>
      </c>
      <c r="D30" s="35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4" customFormat="1" ht="57">
      <c r="A31" s="36" t="s">
        <v>477</v>
      </c>
      <c r="B31" s="37" t="s">
        <v>924</v>
      </c>
      <c r="C31" s="38" t="s">
        <v>907</v>
      </c>
      <c r="D31" s="35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4" customFormat="1" ht="42.75">
      <c r="A32" s="36" t="s">
        <v>88</v>
      </c>
      <c r="B32" s="37" t="s">
        <v>925</v>
      </c>
      <c r="C32" s="38" t="s">
        <v>907</v>
      </c>
      <c r="D32" s="35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4" customFormat="1" ht="71.25">
      <c r="A33" s="36" t="s">
        <v>498</v>
      </c>
      <c r="B33" s="37" t="s">
        <v>926</v>
      </c>
      <c r="C33" s="38" t="s">
        <v>907</v>
      </c>
      <c r="D33" s="35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4" customFormat="1" ht="42.75">
      <c r="A34" s="36" t="s">
        <v>499</v>
      </c>
      <c r="B34" s="37" t="s">
        <v>927</v>
      </c>
      <c r="C34" s="38" t="s">
        <v>907</v>
      </c>
      <c r="D34" s="35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4" customFormat="1" ht="42.75">
      <c r="A35" s="36" t="s">
        <v>90</v>
      </c>
      <c r="B35" s="37" t="s">
        <v>928</v>
      </c>
      <c r="C35" s="38" t="s">
        <v>907</v>
      </c>
      <c r="D35" s="35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4" customFormat="1" ht="42.75">
      <c r="A36" s="36" t="s">
        <v>929</v>
      </c>
      <c r="B36" s="37" t="s">
        <v>930</v>
      </c>
      <c r="C36" s="38" t="s">
        <v>907</v>
      </c>
      <c r="D36" s="35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4" customFormat="1" ht="114">
      <c r="A37" s="36" t="s">
        <v>929</v>
      </c>
      <c r="B37" s="37" t="s">
        <v>931</v>
      </c>
      <c r="C37" s="38" t="s">
        <v>907</v>
      </c>
      <c r="D37" s="35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4" customFormat="1" ht="99.75">
      <c r="A38" s="36" t="s">
        <v>929</v>
      </c>
      <c r="B38" s="37" t="s">
        <v>932</v>
      </c>
      <c r="C38" s="38" t="s">
        <v>907</v>
      </c>
      <c r="D38" s="35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4" customFormat="1" ht="99.75">
      <c r="A39" s="36" t="s">
        <v>929</v>
      </c>
      <c r="B39" s="37" t="s">
        <v>933</v>
      </c>
      <c r="C39" s="38" t="s">
        <v>907</v>
      </c>
      <c r="D39" s="35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4" customFormat="1" ht="42.75">
      <c r="A40" s="36" t="s">
        <v>934</v>
      </c>
      <c r="B40" s="37" t="s">
        <v>930</v>
      </c>
      <c r="C40" s="38" t="s">
        <v>907</v>
      </c>
      <c r="D40" s="35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4" customFormat="1" ht="114">
      <c r="A41" s="36" t="s">
        <v>934</v>
      </c>
      <c r="B41" s="37" t="s">
        <v>931</v>
      </c>
      <c r="C41" s="38" t="s">
        <v>907</v>
      </c>
      <c r="D41" s="35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4" customFormat="1" ht="99.75">
      <c r="A42" s="36" t="s">
        <v>934</v>
      </c>
      <c r="B42" s="37" t="s">
        <v>932</v>
      </c>
      <c r="C42" s="38" t="s">
        <v>907</v>
      </c>
      <c r="D42" s="35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4" customFormat="1" ht="99.75">
      <c r="A43" s="36" t="s">
        <v>934</v>
      </c>
      <c r="B43" s="37" t="s">
        <v>935</v>
      </c>
      <c r="C43" s="38" t="s">
        <v>907</v>
      </c>
      <c r="D43" s="35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4" customFormat="1" ht="85.5">
      <c r="A44" s="36" t="s">
        <v>936</v>
      </c>
      <c r="B44" s="37" t="s">
        <v>937</v>
      </c>
      <c r="C44" s="38" t="s">
        <v>907</v>
      </c>
      <c r="D44" s="35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4" customFormat="1" ht="71.25">
      <c r="A45" s="36" t="s">
        <v>938</v>
      </c>
      <c r="B45" s="37" t="s">
        <v>939</v>
      </c>
      <c r="C45" s="38" t="s">
        <v>907</v>
      </c>
      <c r="D45" s="35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4" customFormat="1" ht="71.25">
      <c r="A46" s="36" t="s">
        <v>940</v>
      </c>
      <c r="B46" s="37" t="s">
        <v>941</v>
      </c>
      <c r="C46" s="38" t="s">
        <v>907</v>
      </c>
      <c r="D46" s="35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4" customFormat="1" ht="42.75">
      <c r="A47" s="36" t="s">
        <v>92</v>
      </c>
      <c r="B47" s="37" t="s">
        <v>942</v>
      </c>
      <c r="C47" s="38" t="s">
        <v>907</v>
      </c>
      <c r="D47" s="35" t="str">
        <f>D51</f>
        <v>ВЛ-0,4 кВ №4</v>
      </c>
      <c r="E47" s="35">
        <f>E48</f>
        <v>0</v>
      </c>
      <c r="F47" s="25">
        <v>0</v>
      </c>
      <c r="G47" s="25">
        <f>G51</f>
        <v>2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2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4" customFormat="1" ht="71.25">
      <c r="A48" s="36" t="s">
        <v>503</v>
      </c>
      <c r="B48" s="37" t="s">
        <v>943</v>
      </c>
      <c r="C48" s="38" t="s">
        <v>907</v>
      </c>
      <c r="D48" s="35" t="s">
        <v>979</v>
      </c>
      <c r="E48" s="3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4" customFormat="1" ht="28.5">
      <c r="A49" s="36" t="s">
        <v>505</v>
      </c>
      <c r="B49" s="37" t="s">
        <v>944</v>
      </c>
      <c r="C49" s="38" t="s">
        <v>907</v>
      </c>
      <c r="D49" s="35" t="s">
        <v>979</v>
      </c>
      <c r="E49" s="3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4" customFormat="1" ht="57">
      <c r="A50" s="36" t="s">
        <v>510</v>
      </c>
      <c r="B50" s="37" t="s">
        <v>945</v>
      </c>
      <c r="C50" s="38" t="s">
        <v>907</v>
      </c>
      <c r="D50" s="35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4" customFormat="1" ht="42.75">
      <c r="A51" s="36" t="s">
        <v>518</v>
      </c>
      <c r="B51" s="37" t="s">
        <v>946</v>
      </c>
      <c r="C51" s="38" t="s">
        <v>907</v>
      </c>
      <c r="D51" s="35" t="str">
        <f>D52</f>
        <v>ВЛ-0,4 кВ №4</v>
      </c>
      <c r="E51" s="25">
        <v>0</v>
      </c>
      <c r="F51" s="25">
        <v>0</v>
      </c>
      <c r="G51" s="25">
        <f>G52</f>
        <v>2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2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4" customFormat="1" ht="28.5">
      <c r="A52" s="36" t="s">
        <v>947</v>
      </c>
      <c r="B52" s="37" t="s">
        <v>948</v>
      </c>
      <c r="C52" s="38" t="s">
        <v>907</v>
      </c>
      <c r="D52" s="35" t="str">
        <f>D53</f>
        <v>ВЛ-0,4 кВ №4</v>
      </c>
      <c r="E52" s="25">
        <v>0</v>
      </c>
      <c r="F52" s="25">
        <v>0</v>
      </c>
      <c r="G52" s="25">
        <f>G53</f>
        <v>2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2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60">
      <c r="A53" s="77" t="s">
        <v>947</v>
      </c>
      <c r="B53" s="80" t="s">
        <v>1033</v>
      </c>
      <c r="C53" s="81" t="s">
        <v>1034</v>
      </c>
      <c r="D53" s="16" t="s">
        <v>1052</v>
      </c>
      <c r="E53" s="26">
        <v>0</v>
      </c>
      <c r="F53" s="26">
        <v>0</v>
      </c>
      <c r="G53" s="26">
        <v>2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2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4" customFormat="1" ht="42.75">
      <c r="A54" s="36" t="s">
        <v>949</v>
      </c>
      <c r="B54" s="37" t="s">
        <v>950</v>
      </c>
      <c r="C54" s="38" t="s">
        <v>907</v>
      </c>
      <c r="D54" s="35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4" customFormat="1" ht="42.75">
      <c r="A55" s="36" t="s">
        <v>520</v>
      </c>
      <c r="B55" s="37" t="s">
        <v>951</v>
      </c>
      <c r="C55" s="38" t="s">
        <v>907</v>
      </c>
      <c r="D55" s="35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4" customFormat="1" ht="42.75">
      <c r="A56" s="36" t="s">
        <v>522</v>
      </c>
      <c r="B56" s="37" t="s">
        <v>952</v>
      </c>
      <c r="C56" s="38" t="s">
        <v>907</v>
      </c>
      <c r="D56" s="35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4" customFormat="1" ht="42.75">
      <c r="A57" s="36" t="s">
        <v>526</v>
      </c>
      <c r="B57" s="37" t="s">
        <v>953</v>
      </c>
      <c r="C57" s="38" t="s">
        <v>907</v>
      </c>
      <c r="D57" s="35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4" customFormat="1" ht="28.5">
      <c r="A58" s="36" t="s">
        <v>527</v>
      </c>
      <c r="B58" s="37" t="s">
        <v>954</v>
      </c>
      <c r="C58" s="38" t="s">
        <v>907</v>
      </c>
      <c r="D58" s="35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4" customFormat="1" ht="42.75">
      <c r="A59" s="36" t="s">
        <v>528</v>
      </c>
      <c r="B59" s="37" t="s">
        <v>955</v>
      </c>
      <c r="C59" s="38" t="s">
        <v>907</v>
      </c>
      <c r="D59" s="35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4" customFormat="1" ht="57">
      <c r="A60" s="36" t="s">
        <v>529</v>
      </c>
      <c r="B60" s="37" t="s">
        <v>956</v>
      </c>
      <c r="C60" s="38" t="s">
        <v>907</v>
      </c>
      <c r="D60" s="35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4" customFormat="1" ht="57">
      <c r="A61" s="36" t="s">
        <v>530</v>
      </c>
      <c r="B61" s="37" t="s">
        <v>957</v>
      </c>
      <c r="C61" s="38" t="s">
        <v>907</v>
      </c>
      <c r="D61" s="35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4" customFormat="1" ht="42.75">
      <c r="A62" s="36" t="s">
        <v>531</v>
      </c>
      <c r="B62" s="37" t="s">
        <v>958</v>
      </c>
      <c r="C62" s="38" t="s">
        <v>907</v>
      </c>
      <c r="D62" s="35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4" customFormat="1" ht="57">
      <c r="A63" s="36" t="s">
        <v>959</v>
      </c>
      <c r="B63" s="37" t="s">
        <v>960</v>
      </c>
      <c r="C63" s="38" t="s">
        <v>907</v>
      </c>
      <c r="D63" s="35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4" customFormat="1" ht="57">
      <c r="A64" s="36" t="s">
        <v>961</v>
      </c>
      <c r="B64" s="37" t="s">
        <v>962</v>
      </c>
      <c r="C64" s="38" t="s">
        <v>907</v>
      </c>
      <c r="D64" s="35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4" customFormat="1" ht="28.5">
      <c r="A65" s="36" t="s">
        <v>963</v>
      </c>
      <c r="B65" s="37" t="s">
        <v>964</v>
      </c>
      <c r="C65" s="38" t="s">
        <v>907</v>
      </c>
      <c r="D65" s="35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4" customFormat="1" ht="42.75">
      <c r="A66" s="36" t="s">
        <v>965</v>
      </c>
      <c r="B66" s="37" t="s">
        <v>966</v>
      </c>
      <c r="C66" s="38" t="s">
        <v>907</v>
      </c>
      <c r="D66" s="35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4" customFormat="1" ht="57">
      <c r="A67" s="36" t="s">
        <v>94</v>
      </c>
      <c r="B67" s="37" t="s">
        <v>967</v>
      </c>
      <c r="C67" s="38" t="s">
        <v>907</v>
      </c>
      <c r="D67" s="35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4" customFormat="1" ht="57">
      <c r="A68" s="36" t="s">
        <v>968</v>
      </c>
      <c r="B68" s="37" t="s">
        <v>969</v>
      </c>
      <c r="C68" s="38" t="s">
        <v>907</v>
      </c>
      <c r="D68" s="35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4" customFormat="1" ht="57">
      <c r="A69" s="36" t="s">
        <v>970</v>
      </c>
      <c r="B69" s="37" t="s">
        <v>971</v>
      </c>
      <c r="C69" s="38" t="s">
        <v>907</v>
      </c>
      <c r="D69" s="35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4" customFormat="1" ht="42.75">
      <c r="A70" s="36" t="s">
        <v>96</v>
      </c>
      <c r="B70" s="37" t="s">
        <v>972</v>
      </c>
      <c r="C70" s="38" t="s">
        <v>907</v>
      </c>
      <c r="D70" s="35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6" t="s">
        <v>98</v>
      </c>
      <c r="B71" s="37" t="s">
        <v>973</v>
      </c>
      <c r="C71" s="38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6" t="s">
        <v>100</v>
      </c>
      <c r="B72" s="37" t="s">
        <v>974</v>
      </c>
      <c r="C72" s="38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7" workbookViewId="0">
      <selection activeCell="W24" sqref="W24"/>
    </sheetView>
  </sheetViews>
  <sheetFormatPr defaultRowHeight="15"/>
  <cols>
    <col min="1" max="1" width="10.7109375" style="11" customWidth="1"/>
    <col min="2" max="2" width="43.85546875" style="11" customWidth="1"/>
    <col min="3" max="3" width="20.28515625" style="11" customWidth="1"/>
    <col min="4" max="31" width="9.140625" style="11"/>
    <col min="32" max="32" width="9.42578125" style="11" customWidth="1"/>
    <col min="33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24" t="s">
        <v>697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</row>
    <row r="5" spans="1:55" s="9" customFormat="1" ht="16.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</row>
    <row r="6" spans="1:55" s="9" customFormat="1" ht="16.5">
      <c r="A6" s="124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</row>
    <row r="7" spans="1:55" s="9" customFormat="1" ht="16.5">
      <c r="A7" s="125" t="s">
        <v>698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</row>
    <row r="8" spans="1:55" s="9" customFormat="1" ht="16.5">
      <c r="A8" s="125" t="s">
        <v>1063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</row>
    <row r="9" spans="1:55" s="9" customFormat="1" ht="16.5">
      <c r="A9" s="125" t="s">
        <v>977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</row>
    <row r="10" spans="1:55" s="9" customFormat="1" ht="16.5">
      <c r="A10" s="125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</row>
    <row r="11" spans="1:55" s="9" customFormat="1" ht="16.5">
      <c r="A11" s="125" t="s">
        <v>1040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</row>
    <row r="12" spans="1:55" s="9" customFormat="1" ht="16.5">
      <c r="A12" s="125" t="s">
        <v>1024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</row>
    <row r="13" spans="1:55" s="9" customFormat="1" ht="16.5">
      <c r="A13" s="125" t="s">
        <v>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</row>
    <row r="14" spans="1:55" ht="36" customHeight="1">
      <c r="A14" s="143" t="s">
        <v>3</v>
      </c>
      <c r="B14" s="143" t="s">
        <v>4</v>
      </c>
      <c r="C14" s="143" t="s">
        <v>5</v>
      </c>
      <c r="D14" s="143" t="s">
        <v>1044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 t="s">
        <v>1039</v>
      </c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</row>
    <row r="15" spans="1:55">
      <c r="A15" s="143"/>
      <c r="B15" s="143"/>
      <c r="C15" s="143"/>
      <c r="D15" s="94" t="s">
        <v>7</v>
      </c>
      <c r="E15" s="143" t="s">
        <v>8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94" t="s">
        <v>7</v>
      </c>
      <c r="AE15" s="143" t="s">
        <v>8</v>
      </c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</row>
    <row r="16" spans="1:55" s="20" customFormat="1">
      <c r="A16" s="143"/>
      <c r="B16" s="143"/>
      <c r="C16" s="143"/>
      <c r="D16" s="143" t="s">
        <v>575</v>
      </c>
      <c r="E16" s="143" t="s">
        <v>575</v>
      </c>
      <c r="F16" s="143"/>
      <c r="G16" s="143"/>
      <c r="H16" s="143"/>
      <c r="I16" s="143"/>
      <c r="J16" s="143" t="s">
        <v>576</v>
      </c>
      <c r="K16" s="143"/>
      <c r="L16" s="143"/>
      <c r="M16" s="143"/>
      <c r="N16" s="143"/>
      <c r="O16" s="143" t="s">
        <v>577</v>
      </c>
      <c r="P16" s="143"/>
      <c r="Q16" s="143"/>
      <c r="R16" s="143"/>
      <c r="S16" s="143"/>
      <c r="T16" s="143" t="s">
        <v>578</v>
      </c>
      <c r="U16" s="143"/>
      <c r="V16" s="143"/>
      <c r="W16" s="143"/>
      <c r="X16" s="143"/>
      <c r="Y16" s="143" t="s">
        <v>579</v>
      </c>
      <c r="Z16" s="143"/>
      <c r="AA16" s="143"/>
      <c r="AB16" s="143"/>
      <c r="AC16" s="143"/>
      <c r="AD16" s="143" t="s">
        <v>575</v>
      </c>
      <c r="AE16" s="143" t="s">
        <v>575</v>
      </c>
      <c r="AF16" s="143"/>
      <c r="AG16" s="143"/>
      <c r="AH16" s="143"/>
      <c r="AI16" s="143"/>
      <c r="AJ16" s="143" t="s">
        <v>576</v>
      </c>
      <c r="AK16" s="143"/>
      <c r="AL16" s="143"/>
      <c r="AM16" s="143"/>
      <c r="AN16" s="143"/>
      <c r="AO16" s="143" t="s">
        <v>577</v>
      </c>
      <c r="AP16" s="143"/>
      <c r="AQ16" s="143"/>
      <c r="AR16" s="143"/>
      <c r="AS16" s="143"/>
      <c r="AT16" s="143" t="s">
        <v>578</v>
      </c>
      <c r="AU16" s="143"/>
      <c r="AV16" s="143"/>
      <c r="AW16" s="143"/>
      <c r="AX16" s="143"/>
      <c r="AY16" s="143" t="s">
        <v>579</v>
      </c>
      <c r="AZ16" s="143"/>
      <c r="BA16" s="143"/>
      <c r="BB16" s="143"/>
      <c r="BC16" s="143"/>
    </row>
    <row r="17" spans="1:55" s="20" customFormat="1" ht="162.75" customHeight="1">
      <c r="A17" s="143"/>
      <c r="B17" s="143"/>
      <c r="C17" s="143"/>
      <c r="D17" s="143"/>
      <c r="E17" s="92" t="s">
        <v>699</v>
      </c>
      <c r="F17" s="92" t="s">
        <v>700</v>
      </c>
      <c r="G17" s="92" t="s">
        <v>701</v>
      </c>
      <c r="H17" s="92" t="s">
        <v>702</v>
      </c>
      <c r="I17" s="92" t="s">
        <v>703</v>
      </c>
      <c r="J17" s="92" t="s">
        <v>704</v>
      </c>
      <c r="K17" s="92" t="s">
        <v>700</v>
      </c>
      <c r="L17" s="92" t="s">
        <v>701</v>
      </c>
      <c r="M17" s="92" t="s">
        <v>702</v>
      </c>
      <c r="N17" s="92" t="s">
        <v>703</v>
      </c>
      <c r="O17" s="92" t="s">
        <v>704</v>
      </c>
      <c r="P17" s="92" t="s">
        <v>705</v>
      </c>
      <c r="Q17" s="92" t="s">
        <v>701</v>
      </c>
      <c r="R17" s="92" t="s">
        <v>702</v>
      </c>
      <c r="S17" s="92" t="s">
        <v>703</v>
      </c>
      <c r="T17" s="92" t="s">
        <v>704</v>
      </c>
      <c r="U17" s="92" t="s">
        <v>700</v>
      </c>
      <c r="V17" s="92" t="s">
        <v>701</v>
      </c>
      <c r="W17" s="92" t="s">
        <v>702</v>
      </c>
      <c r="X17" s="92" t="s">
        <v>703</v>
      </c>
      <c r="Y17" s="92" t="s">
        <v>704</v>
      </c>
      <c r="Z17" s="92" t="s">
        <v>700</v>
      </c>
      <c r="AA17" s="92" t="s">
        <v>701</v>
      </c>
      <c r="AB17" s="92" t="s">
        <v>702</v>
      </c>
      <c r="AC17" s="92" t="s">
        <v>703</v>
      </c>
      <c r="AD17" s="143"/>
      <c r="AE17" s="92" t="s">
        <v>704</v>
      </c>
      <c r="AF17" s="92" t="s">
        <v>700</v>
      </c>
      <c r="AG17" s="92" t="s">
        <v>701</v>
      </c>
      <c r="AH17" s="92" t="s">
        <v>702</v>
      </c>
      <c r="AI17" s="92" t="s">
        <v>703</v>
      </c>
      <c r="AJ17" s="92" t="s">
        <v>704</v>
      </c>
      <c r="AK17" s="92" t="s">
        <v>700</v>
      </c>
      <c r="AL17" s="92" t="s">
        <v>701</v>
      </c>
      <c r="AM17" s="92" t="s">
        <v>702</v>
      </c>
      <c r="AN17" s="92" t="s">
        <v>703</v>
      </c>
      <c r="AO17" s="92" t="s">
        <v>706</v>
      </c>
      <c r="AP17" s="92" t="s">
        <v>700</v>
      </c>
      <c r="AQ17" s="92" t="s">
        <v>701</v>
      </c>
      <c r="AR17" s="92" t="s">
        <v>702</v>
      </c>
      <c r="AS17" s="92" t="s">
        <v>703</v>
      </c>
      <c r="AT17" s="92" t="s">
        <v>704</v>
      </c>
      <c r="AU17" s="92" t="s">
        <v>700</v>
      </c>
      <c r="AV17" s="92" t="s">
        <v>701</v>
      </c>
      <c r="AW17" s="92" t="s">
        <v>702</v>
      </c>
      <c r="AX17" s="92" t="s">
        <v>703</v>
      </c>
      <c r="AY17" s="92" t="s">
        <v>704</v>
      </c>
      <c r="AZ17" s="92" t="s">
        <v>700</v>
      </c>
      <c r="BA17" s="92" t="s">
        <v>701</v>
      </c>
      <c r="BB17" s="92" t="s">
        <v>702</v>
      </c>
      <c r="BC17" s="92" t="s">
        <v>703</v>
      </c>
    </row>
    <row r="18" spans="1:55" s="28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4" customFormat="1" ht="28.5" customHeight="1">
      <c r="A19" s="144" t="s">
        <v>21</v>
      </c>
      <c r="B19" s="144"/>
      <c r="C19" s="144"/>
      <c r="D19" s="24">
        <f>D20+D21+D22+D23+D24+D25</f>
        <v>3.3079999999999998</v>
      </c>
      <c r="E19" s="24">
        <f>E20+E21+E22+E23+E24+E25</f>
        <v>1.94636689</v>
      </c>
      <c r="F19" s="24">
        <f t="shared" ref="F19:K19" si="0">F20+F21+F22+F23+F24+F25</f>
        <v>0.3</v>
      </c>
      <c r="G19" s="24">
        <f t="shared" si="0"/>
        <v>0.70110399999999995</v>
      </c>
      <c r="H19" s="24">
        <f t="shared" si="0"/>
        <v>0.94526288999999997</v>
      </c>
      <c r="I19" s="24">
        <f t="shared" si="0"/>
        <v>0</v>
      </c>
      <c r="J19" s="24">
        <f t="shared" si="0"/>
        <v>0.69279424000000001</v>
      </c>
      <c r="K19" s="24">
        <f t="shared" si="0"/>
        <v>0.3</v>
      </c>
      <c r="L19" s="24">
        <v>0</v>
      </c>
      <c r="M19" s="24">
        <f>M21</f>
        <v>0.39279424000000002</v>
      </c>
      <c r="N19" s="24">
        <v>0</v>
      </c>
      <c r="O19" s="24">
        <f>P19+Q19+R19+S19</f>
        <v>0.41312000000000004</v>
      </c>
      <c r="P19" s="25">
        <f>P21</f>
        <v>0</v>
      </c>
      <c r="Q19" s="25">
        <f>Q21</f>
        <v>0.35110400000000003</v>
      </c>
      <c r="R19" s="25">
        <f>R21</f>
        <v>6.2016000000000002E-2</v>
      </c>
      <c r="S19" s="25">
        <f>S21</f>
        <v>0</v>
      </c>
      <c r="T19" s="25">
        <f>U19+V19+W19+X19</f>
        <v>0.84045265000000002</v>
      </c>
      <c r="U19" s="25">
        <f>U21</f>
        <v>0</v>
      </c>
      <c r="V19" s="25">
        <f>V21</f>
        <v>0.35</v>
      </c>
      <c r="W19" s="25">
        <f>W21</f>
        <v>0.49045264999999999</v>
      </c>
      <c r="X19" s="25">
        <f>X21</f>
        <v>0</v>
      </c>
      <c r="Y19" s="25">
        <f>Z19+AA19+AB19+AC19</f>
        <v>0</v>
      </c>
      <c r="Z19" s="25">
        <f>Z21</f>
        <v>0</v>
      </c>
      <c r="AA19" s="25">
        <f>AA21</f>
        <v>0</v>
      </c>
      <c r="AB19" s="25">
        <f>AB21</f>
        <v>0</v>
      </c>
      <c r="AC19" s="25">
        <f>AC21</f>
        <v>0</v>
      </c>
      <c r="AD19" s="24">
        <f>AD20+AD21+AD22+AD23+AD24+AD25</f>
        <v>3.3079999999999998</v>
      </c>
      <c r="AE19" s="24">
        <f>AE20+AE21+AE22+AE23+AE24+AE25</f>
        <v>1.94636689</v>
      </c>
      <c r="AF19" s="24">
        <f t="shared" ref="AF19" si="1">AF20+AF21+AF22+AF23+AF24+AF25</f>
        <v>0.3</v>
      </c>
      <c r="AG19" s="24">
        <f>AG21</f>
        <v>0.70110399999999995</v>
      </c>
      <c r="AH19" s="24">
        <f>AH21</f>
        <v>0.94526288999999997</v>
      </c>
      <c r="AI19" s="24">
        <f>AI21</f>
        <v>0</v>
      </c>
      <c r="AJ19" s="24">
        <f>AJ20+AJ21+AJ22+AJ23+AJ24+AJ25</f>
        <v>0.69279424000000001</v>
      </c>
      <c r="AK19" s="24">
        <f t="shared" ref="AK19" si="2">AK20+AK21+AK22+AK23+AK24+AK25</f>
        <v>0.3</v>
      </c>
      <c r="AL19" s="24">
        <v>0</v>
      </c>
      <c r="AM19" s="24">
        <f>AM21</f>
        <v>0.39279424000000002</v>
      </c>
      <c r="AN19" s="24">
        <v>0</v>
      </c>
      <c r="AO19" s="24">
        <f t="shared" ref="AO19:AT19" si="3">AO21</f>
        <v>0.41312000000000004</v>
      </c>
      <c r="AP19" s="24">
        <f t="shared" si="3"/>
        <v>0</v>
      </c>
      <c r="AQ19" s="24">
        <f t="shared" si="3"/>
        <v>0.35110400000000003</v>
      </c>
      <c r="AR19" s="24">
        <f t="shared" si="3"/>
        <v>6.2016000000000002E-2</v>
      </c>
      <c r="AS19" s="24">
        <f t="shared" si="3"/>
        <v>0</v>
      </c>
      <c r="AT19" s="24">
        <f t="shared" si="3"/>
        <v>0.84045265000000002</v>
      </c>
      <c r="AU19" s="24">
        <f t="shared" ref="AU19:AW19" si="4">AU21</f>
        <v>0</v>
      </c>
      <c r="AV19" s="24">
        <f t="shared" si="4"/>
        <v>0.35</v>
      </c>
      <c r="AW19" s="24">
        <f t="shared" si="4"/>
        <v>0.49045264999999999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4" customFormat="1">
      <c r="A20" s="31" t="s">
        <v>905</v>
      </c>
      <c r="B20" s="32" t="s">
        <v>906</v>
      </c>
      <c r="C20" s="33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5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4" customFormat="1" ht="28.5">
      <c r="A21" s="31" t="s">
        <v>908</v>
      </c>
      <c r="B21" s="32" t="s">
        <v>909</v>
      </c>
      <c r="C21" s="33" t="s">
        <v>907</v>
      </c>
      <c r="D21" s="25">
        <f>D47</f>
        <v>3.3079999999999998</v>
      </c>
      <c r="E21" s="25">
        <f>E47</f>
        <v>1.94636689</v>
      </c>
      <c r="F21" s="25">
        <f t="shared" ref="F21:K21" si="6">F47</f>
        <v>0.3</v>
      </c>
      <c r="G21" s="25">
        <f t="shared" si="6"/>
        <v>0.70110399999999995</v>
      </c>
      <c r="H21" s="25">
        <f t="shared" si="6"/>
        <v>0.94526288999999997</v>
      </c>
      <c r="I21" s="25">
        <f t="shared" si="6"/>
        <v>0</v>
      </c>
      <c r="J21" s="25">
        <f t="shared" si="6"/>
        <v>0.69279424000000001</v>
      </c>
      <c r="K21" s="25">
        <f t="shared" si="6"/>
        <v>0.3</v>
      </c>
      <c r="L21" s="24">
        <v>0</v>
      </c>
      <c r="M21" s="24">
        <f>M26</f>
        <v>0.39279424000000002</v>
      </c>
      <c r="N21" s="24">
        <v>0</v>
      </c>
      <c r="O21" s="24">
        <f>P21+Q21+R21+S21</f>
        <v>0.41312000000000004</v>
      </c>
      <c r="P21" s="25">
        <f>P26</f>
        <v>0</v>
      </c>
      <c r="Q21" s="25">
        <f>Q26</f>
        <v>0.35110400000000003</v>
      </c>
      <c r="R21" s="25">
        <f>R26</f>
        <v>6.2016000000000002E-2</v>
      </c>
      <c r="S21" s="25">
        <f>S26</f>
        <v>0</v>
      </c>
      <c r="T21" s="25">
        <f>U21+V21+W21+X21</f>
        <v>0.84045265000000002</v>
      </c>
      <c r="U21" s="25">
        <f>U26</f>
        <v>0</v>
      </c>
      <c r="V21" s="25">
        <f>V26</f>
        <v>0.35</v>
      </c>
      <c r="W21" s="25">
        <f>W26</f>
        <v>0.49045264999999999</v>
      </c>
      <c r="X21" s="25">
        <f>Y21+Z21+AA21+AB21</f>
        <v>0</v>
      </c>
      <c r="Y21" s="25">
        <v>0</v>
      </c>
      <c r="Z21" s="25">
        <f>Z26</f>
        <v>0</v>
      </c>
      <c r="AA21" s="25">
        <f>AA26</f>
        <v>0</v>
      </c>
      <c r="AB21" s="25">
        <f>AB26</f>
        <v>0</v>
      </c>
      <c r="AC21" s="25">
        <f>AC26</f>
        <v>0</v>
      </c>
      <c r="AD21" s="25">
        <f>AD47</f>
        <v>3.3079999999999998</v>
      </c>
      <c r="AE21" s="25">
        <f>AF21+AG21+AH21+AI21</f>
        <v>1.94636689</v>
      </c>
      <c r="AF21" s="25">
        <f t="shared" ref="AF21" si="7">AF47</f>
        <v>0.3</v>
      </c>
      <c r="AG21" s="24">
        <f>AG26</f>
        <v>0.70110399999999995</v>
      </c>
      <c r="AH21" s="24">
        <f>AH26</f>
        <v>0.94526288999999997</v>
      </c>
      <c r="AI21" s="24">
        <v>0</v>
      </c>
      <c r="AJ21" s="25">
        <f t="shared" ref="AJ21:AK21" si="8">AJ47</f>
        <v>0.69279424000000001</v>
      </c>
      <c r="AK21" s="25">
        <f t="shared" si="8"/>
        <v>0.3</v>
      </c>
      <c r="AL21" s="24">
        <v>0</v>
      </c>
      <c r="AM21" s="24">
        <f>AM26</f>
        <v>0.39279424000000002</v>
      </c>
      <c r="AN21" s="24">
        <v>0</v>
      </c>
      <c r="AO21" s="24">
        <f>AP21+AQ21+AR21+AS21</f>
        <v>0.41312000000000004</v>
      </c>
      <c r="AP21" s="24">
        <f>AP26</f>
        <v>0</v>
      </c>
      <c r="AQ21" s="24">
        <f>AQ26</f>
        <v>0.35110400000000003</v>
      </c>
      <c r="AR21" s="24">
        <f>AR26</f>
        <v>6.2016000000000002E-2</v>
      </c>
      <c r="AS21" s="24">
        <f>AS26</f>
        <v>0</v>
      </c>
      <c r="AT21" s="24">
        <f>AT26</f>
        <v>0.84045265000000002</v>
      </c>
      <c r="AU21" s="24">
        <f t="shared" ref="AU21:AW21" si="9">AU26</f>
        <v>0</v>
      </c>
      <c r="AV21" s="24">
        <f t="shared" si="9"/>
        <v>0.35</v>
      </c>
      <c r="AW21" s="24">
        <f t="shared" si="9"/>
        <v>0.49045264999999999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4" customFormat="1" ht="57">
      <c r="A22" s="31" t="s">
        <v>910</v>
      </c>
      <c r="B22" s="32" t="s">
        <v>911</v>
      </c>
      <c r="C22" s="33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5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4" customFormat="1" ht="28.5">
      <c r="A23" s="31" t="s">
        <v>912</v>
      </c>
      <c r="B23" s="32" t="s">
        <v>913</v>
      </c>
      <c r="C23" s="33" t="s">
        <v>907</v>
      </c>
      <c r="D23" s="25">
        <f>D70</f>
        <v>0</v>
      </c>
      <c r="E23" s="25">
        <f>E70</f>
        <v>0</v>
      </c>
      <c r="F23" s="25">
        <f t="shared" ref="F23:K23" si="10">F70</f>
        <v>0</v>
      </c>
      <c r="G23" s="25">
        <f t="shared" si="10"/>
        <v>0</v>
      </c>
      <c r="H23" s="25">
        <f t="shared" si="10"/>
        <v>0</v>
      </c>
      <c r="I23" s="25">
        <f t="shared" si="10"/>
        <v>0</v>
      </c>
      <c r="J23" s="25">
        <f t="shared" si="10"/>
        <v>0</v>
      </c>
      <c r="K23" s="25">
        <f t="shared" si="10"/>
        <v>0</v>
      </c>
      <c r="L23" s="24">
        <v>0</v>
      </c>
      <c r="M23" s="24">
        <v>0</v>
      </c>
      <c r="N23" s="24">
        <v>0</v>
      </c>
      <c r="O23" s="24">
        <f t="shared" si="5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 t="shared" ref="AE23:AF23" si="11">AE70</f>
        <v>0</v>
      </c>
      <c r="AF23" s="25">
        <f t="shared" si="11"/>
        <v>0</v>
      </c>
      <c r="AG23" s="24">
        <v>0</v>
      </c>
      <c r="AH23" s="24">
        <v>0</v>
      </c>
      <c r="AI23" s="24">
        <v>0</v>
      </c>
      <c r="AJ23" s="25">
        <f t="shared" ref="AJ23:AK23" si="12">AJ70</f>
        <v>0</v>
      </c>
      <c r="AK23" s="25">
        <f t="shared" si="12"/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4" customFormat="1" ht="42.75">
      <c r="A24" s="31" t="s">
        <v>914</v>
      </c>
      <c r="B24" s="32" t="s">
        <v>915</v>
      </c>
      <c r="C24" s="33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5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4" customFormat="1">
      <c r="A25" s="31" t="s">
        <v>916</v>
      </c>
      <c r="B25" s="32" t="s">
        <v>917</v>
      </c>
      <c r="C25" s="33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5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4" customFormat="1">
      <c r="A26" s="35" t="s">
        <v>918</v>
      </c>
      <c r="B26" s="78" t="s">
        <v>919</v>
      </c>
      <c r="C26" s="79" t="s">
        <v>907</v>
      </c>
      <c r="D26" s="25">
        <f t="shared" ref="D26:K26" si="13">D47+D70</f>
        <v>3.3079999999999998</v>
      </c>
      <c r="E26" s="25">
        <f t="shared" si="13"/>
        <v>1.94636689</v>
      </c>
      <c r="F26" s="25">
        <f t="shared" si="13"/>
        <v>0.3</v>
      </c>
      <c r="G26" s="25">
        <f t="shared" si="13"/>
        <v>0.70110399999999995</v>
      </c>
      <c r="H26" s="25">
        <f t="shared" si="13"/>
        <v>0.94526288999999997</v>
      </c>
      <c r="I26" s="25">
        <f t="shared" si="13"/>
        <v>0</v>
      </c>
      <c r="J26" s="25">
        <f t="shared" si="13"/>
        <v>0.69279424000000001</v>
      </c>
      <c r="K26" s="25">
        <f t="shared" si="13"/>
        <v>0.3</v>
      </c>
      <c r="L26" s="24">
        <v>0</v>
      </c>
      <c r="M26" s="24">
        <f>M47</f>
        <v>0.39279424000000002</v>
      </c>
      <c r="N26" s="24">
        <v>0</v>
      </c>
      <c r="O26" s="24">
        <f t="shared" si="5"/>
        <v>0.41312000000000004</v>
      </c>
      <c r="P26" s="25">
        <v>0</v>
      </c>
      <c r="Q26" s="25">
        <f>Q47</f>
        <v>0.35110400000000003</v>
      </c>
      <c r="R26" s="25">
        <f>R47</f>
        <v>6.2016000000000002E-2</v>
      </c>
      <c r="S26" s="25">
        <v>0</v>
      </c>
      <c r="T26" s="25">
        <f>U26+V26+W26+X26</f>
        <v>0.84045265000000002</v>
      </c>
      <c r="U26" s="25">
        <f>U47</f>
        <v>0</v>
      </c>
      <c r="V26" s="25">
        <f>V47</f>
        <v>0.35</v>
      </c>
      <c r="W26" s="25">
        <f>W47</f>
        <v>0.49045264999999999</v>
      </c>
      <c r="X26" s="25">
        <f>X47</f>
        <v>0</v>
      </c>
      <c r="Y26" s="25">
        <f>Z26+AA26+AB26+AC26</f>
        <v>0</v>
      </c>
      <c r="Z26" s="25">
        <f>Z47</f>
        <v>0</v>
      </c>
      <c r="AA26" s="25">
        <f>AA47</f>
        <v>0</v>
      </c>
      <c r="AB26" s="25">
        <f>AB47</f>
        <v>0</v>
      </c>
      <c r="AC26" s="25">
        <f>AC47</f>
        <v>0</v>
      </c>
      <c r="AD26" s="25">
        <f>AD47+AD70</f>
        <v>3.3079999999999998</v>
      </c>
      <c r="AE26" s="25">
        <f>AF26+AG26+AH26+AI26</f>
        <v>1.94636689</v>
      </c>
      <c r="AF26" s="25">
        <f>AF47+AF70</f>
        <v>0.3</v>
      </c>
      <c r="AG26" s="24">
        <f>AG47</f>
        <v>0.70110399999999995</v>
      </c>
      <c r="AH26" s="24">
        <f>AH47</f>
        <v>0.94526288999999997</v>
      </c>
      <c r="AI26" s="24">
        <v>0</v>
      </c>
      <c r="AJ26" s="25">
        <f>AJ47+AJ70</f>
        <v>0.69279424000000001</v>
      </c>
      <c r="AK26" s="25">
        <f>AK47+AK70</f>
        <v>0.3</v>
      </c>
      <c r="AL26" s="24">
        <v>0</v>
      </c>
      <c r="AM26" s="24">
        <f>AM47</f>
        <v>0.39279424000000002</v>
      </c>
      <c r="AN26" s="24">
        <v>0</v>
      </c>
      <c r="AO26" s="24">
        <f t="shared" ref="AO26:AT26" si="14">AO47</f>
        <v>0.41312000000000004</v>
      </c>
      <c r="AP26" s="24">
        <f t="shared" si="14"/>
        <v>0</v>
      </c>
      <c r="AQ26" s="24">
        <f t="shared" si="14"/>
        <v>0.35110400000000003</v>
      </c>
      <c r="AR26" s="24">
        <f t="shared" si="14"/>
        <v>6.2016000000000002E-2</v>
      </c>
      <c r="AS26" s="24">
        <f t="shared" si="14"/>
        <v>0</v>
      </c>
      <c r="AT26" s="24">
        <f t="shared" si="14"/>
        <v>0.84045265000000002</v>
      </c>
      <c r="AU26" s="24">
        <f t="shared" ref="AU26:AW26" si="15">AU47</f>
        <v>0</v>
      </c>
      <c r="AV26" s="24">
        <f t="shared" si="15"/>
        <v>0.35</v>
      </c>
      <c r="AW26" s="24">
        <f t="shared" si="15"/>
        <v>0.49045264999999999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4" customFormat="1" ht="28.5">
      <c r="A27" s="36" t="s">
        <v>85</v>
      </c>
      <c r="B27" s="37" t="s">
        <v>920</v>
      </c>
      <c r="C27" s="38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5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4" customFormat="1" ht="42.75">
      <c r="A28" s="36" t="s">
        <v>468</v>
      </c>
      <c r="B28" s="37" t="s">
        <v>921</v>
      </c>
      <c r="C28" s="38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5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4" customFormat="1" ht="71.25">
      <c r="A29" s="39" t="s">
        <v>470</v>
      </c>
      <c r="B29" s="40" t="s">
        <v>922</v>
      </c>
      <c r="C29" s="41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5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4" customFormat="1" ht="71.25">
      <c r="A30" s="39" t="s">
        <v>475</v>
      </c>
      <c r="B30" s="40" t="s">
        <v>923</v>
      </c>
      <c r="C30" s="41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5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4" customFormat="1" ht="57">
      <c r="A31" s="36" t="s">
        <v>477</v>
      </c>
      <c r="B31" s="37" t="s">
        <v>924</v>
      </c>
      <c r="C31" s="38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5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4" customFormat="1" ht="42.75">
      <c r="A32" s="36" t="s">
        <v>88</v>
      </c>
      <c r="B32" s="37" t="s">
        <v>925</v>
      </c>
      <c r="C32" s="38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5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4" customFormat="1" ht="71.25">
      <c r="A33" s="36" t="s">
        <v>498</v>
      </c>
      <c r="B33" s="37" t="s">
        <v>926</v>
      </c>
      <c r="C33" s="38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5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4" customFormat="1" ht="42.75">
      <c r="A34" s="36" t="s">
        <v>499</v>
      </c>
      <c r="B34" s="37" t="s">
        <v>927</v>
      </c>
      <c r="C34" s="38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5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4" customFormat="1" ht="57">
      <c r="A35" s="36" t="s">
        <v>90</v>
      </c>
      <c r="B35" s="37" t="s">
        <v>928</v>
      </c>
      <c r="C35" s="38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5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4" customFormat="1" ht="42.75">
      <c r="A36" s="36" t="s">
        <v>929</v>
      </c>
      <c r="B36" s="37" t="s">
        <v>930</v>
      </c>
      <c r="C36" s="38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5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4" customFormat="1" ht="114">
      <c r="A37" s="36" t="s">
        <v>929</v>
      </c>
      <c r="B37" s="37" t="s">
        <v>931</v>
      </c>
      <c r="C37" s="38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5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4" customFormat="1" ht="99.75">
      <c r="A38" s="36" t="s">
        <v>929</v>
      </c>
      <c r="B38" s="37" t="s">
        <v>932</v>
      </c>
      <c r="C38" s="38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5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4" customFormat="1" ht="99.75">
      <c r="A39" s="36" t="s">
        <v>929</v>
      </c>
      <c r="B39" s="37" t="s">
        <v>933</v>
      </c>
      <c r="C39" s="38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5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4" customFormat="1" ht="42.75">
      <c r="A40" s="36" t="s">
        <v>934</v>
      </c>
      <c r="B40" s="37" t="s">
        <v>930</v>
      </c>
      <c r="C40" s="38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5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4" customFormat="1" ht="114">
      <c r="A41" s="36" t="s">
        <v>934</v>
      </c>
      <c r="B41" s="37" t="s">
        <v>931</v>
      </c>
      <c r="C41" s="38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5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4" customFormat="1" ht="99.75">
      <c r="A42" s="36" t="s">
        <v>934</v>
      </c>
      <c r="B42" s="37" t="s">
        <v>932</v>
      </c>
      <c r="C42" s="38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5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4" customFormat="1" ht="99.75">
      <c r="A43" s="36" t="s">
        <v>934</v>
      </c>
      <c r="B43" s="37" t="s">
        <v>935</v>
      </c>
      <c r="C43" s="38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5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4" customFormat="1" ht="85.5">
      <c r="A44" s="36" t="s">
        <v>936</v>
      </c>
      <c r="B44" s="37" t="s">
        <v>937</v>
      </c>
      <c r="C44" s="38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5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4" customFormat="1" ht="71.25">
      <c r="A45" s="36" t="s">
        <v>938</v>
      </c>
      <c r="B45" s="37" t="s">
        <v>939</v>
      </c>
      <c r="C45" s="38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5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4" customFormat="1" ht="71.25">
      <c r="A46" s="36" t="s">
        <v>940</v>
      </c>
      <c r="B46" s="37" t="s">
        <v>941</v>
      </c>
      <c r="C46" s="38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5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4" customFormat="1" ht="42.75">
      <c r="A47" s="36" t="s">
        <v>92</v>
      </c>
      <c r="B47" s="37" t="s">
        <v>942</v>
      </c>
      <c r="C47" s="38" t="s">
        <v>907</v>
      </c>
      <c r="D47" s="25">
        <f t="shared" ref="D47:K47" si="16">D48+D51+D55</f>
        <v>3.3079999999999998</v>
      </c>
      <c r="E47" s="25">
        <f t="shared" si="16"/>
        <v>1.94636689</v>
      </c>
      <c r="F47" s="25">
        <f t="shared" si="16"/>
        <v>0.3</v>
      </c>
      <c r="G47" s="25">
        <f t="shared" si="16"/>
        <v>0.70110399999999995</v>
      </c>
      <c r="H47" s="25">
        <f t="shared" si="16"/>
        <v>0.94526288999999997</v>
      </c>
      <c r="I47" s="25">
        <f t="shared" si="16"/>
        <v>0</v>
      </c>
      <c r="J47" s="25">
        <f t="shared" si="16"/>
        <v>0.69279424000000001</v>
      </c>
      <c r="K47" s="25">
        <f t="shared" si="16"/>
        <v>0.3</v>
      </c>
      <c r="L47" s="24">
        <v>0</v>
      </c>
      <c r="M47" s="24">
        <f>M51</f>
        <v>0.39279424000000002</v>
      </c>
      <c r="N47" s="24">
        <v>0</v>
      </c>
      <c r="O47" s="24">
        <f>P47+Q47+R47+S47</f>
        <v>0.41312000000000004</v>
      </c>
      <c r="P47" s="25">
        <v>0</v>
      </c>
      <c r="Q47" s="25">
        <f>Q51</f>
        <v>0.35110400000000003</v>
      </c>
      <c r="R47" s="25">
        <f>R51</f>
        <v>6.2016000000000002E-2</v>
      </c>
      <c r="S47" s="25">
        <v>0</v>
      </c>
      <c r="T47" s="25">
        <f>T51</f>
        <v>0.84045265000000002</v>
      </c>
      <c r="U47" s="25">
        <v>0</v>
      </c>
      <c r="V47" s="25">
        <f>V51</f>
        <v>0.35</v>
      </c>
      <c r="W47" s="25">
        <f>W51</f>
        <v>0.49045264999999999</v>
      </c>
      <c r="X47" s="25">
        <v>0</v>
      </c>
      <c r="Y47" s="25">
        <v>0</v>
      </c>
      <c r="Z47" s="25">
        <v>0</v>
      </c>
      <c r="AA47" s="25">
        <f>AA51</f>
        <v>0</v>
      </c>
      <c r="AB47" s="25">
        <f>AB51</f>
        <v>0</v>
      </c>
      <c r="AC47" s="25">
        <v>0</v>
      </c>
      <c r="AD47" s="25">
        <f>AD48+AD51+AD55</f>
        <v>3.3079999999999998</v>
      </c>
      <c r="AE47" s="25">
        <f>AE48+AE51+AE55</f>
        <v>1.94636689</v>
      </c>
      <c r="AF47" s="25">
        <f>AF48+AF51+AF55</f>
        <v>0.3</v>
      </c>
      <c r="AG47" s="24">
        <f>AG51</f>
        <v>0.70110399999999995</v>
      </c>
      <c r="AH47" s="24">
        <f>AH51</f>
        <v>0.94526288999999997</v>
      </c>
      <c r="AI47" s="24">
        <v>0</v>
      </c>
      <c r="AJ47" s="25">
        <f>AJ48+AJ51+AJ55</f>
        <v>0.69279424000000001</v>
      </c>
      <c r="AK47" s="25">
        <f>AK48+AK51+AK55</f>
        <v>0.3</v>
      </c>
      <c r="AL47" s="24">
        <v>0</v>
      </c>
      <c r="AM47" s="24">
        <f>AM51</f>
        <v>0.39279424000000002</v>
      </c>
      <c r="AN47" s="24">
        <v>0</v>
      </c>
      <c r="AO47" s="24">
        <f t="shared" ref="AO47:AT47" si="17">AO51</f>
        <v>0.41312000000000004</v>
      </c>
      <c r="AP47" s="24">
        <f t="shared" si="17"/>
        <v>0</v>
      </c>
      <c r="AQ47" s="24">
        <f t="shared" si="17"/>
        <v>0.35110400000000003</v>
      </c>
      <c r="AR47" s="24">
        <f t="shared" si="17"/>
        <v>6.2016000000000002E-2</v>
      </c>
      <c r="AS47" s="24">
        <f t="shared" si="17"/>
        <v>0</v>
      </c>
      <c r="AT47" s="24">
        <f t="shared" si="17"/>
        <v>0.84045265000000002</v>
      </c>
      <c r="AU47" s="24">
        <v>0</v>
      </c>
      <c r="AV47" s="24">
        <f>AV51</f>
        <v>0.35</v>
      </c>
      <c r="AW47" s="24">
        <f>AW51</f>
        <v>0.49045264999999999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4" customFormat="1" ht="71.25">
      <c r="A48" s="36" t="s">
        <v>503</v>
      </c>
      <c r="B48" s="37" t="s">
        <v>943</v>
      </c>
      <c r="C48" s="38" t="s">
        <v>907</v>
      </c>
      <c r="D48" s="25">
        <f t="shared" ref="D48:F48" si="18">D49</f>
        <v>0</v>
      </c>
      <c r="E48" s="25">
        <f t="shared" si="18"/>
        <v>0</v>
      </c>
      <c r="F48" s="25">
        <f t="shared" si="18"/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5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 t="shared" ref="AD48:AF48" si="19">AD49</f>
        <v>0</v>
      </c>
      <c r="AE48" s="25">
        <f t="shared" si="19"/>
        <v>0</v>
      </c>
      <c r="AF48" s="25">
        <f t="shared" si="19"/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4" customFormat="1" ht="28.5">
      <c r="A49" s="36" t="s">
        <v>505</v>
      </c>
      <c r="B49" s="37" t="s">
        <v>944</v>
      </c>
      <c r="C49" s="38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5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4" customFormat="1" ht="57">
      <c r="A50" s="36" t="s">
        <v>510</v>
      </c>
      <c r="B50" s="37" t="s">
        <v>945</v>
      </c>
      <c r="C50" s="38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5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4" customFormat="1" ht="42.75">
      <c r="A51" s="36" t="s">
        <v>518</v>
      </c>
      <c r="B51" s="37" t="s">
        <v>946</v>
      </c>
      <c r="C51" s="38" t="s">
        <v>907</v>
      </c>
      <c r="D51" s="25">
        <f t="shared" ref="D51:F52" si="20">D52</f>
        <v>3.3079999999999998</v>
      </c>
      <c r="E51" s="25">
        <f t="shared" si="20"/>
        <v>1.94636689</v>
      </c>
      <c r="F51" s="25">
        <f t="shared" si="20"/>
        <v>0.3</v>
      </c>
      <c r="G51" s="24">
        <f>G52</f>
        <v>0.70110399999999995</v>
      </c>
      <c r="H51" s="24">
        <f>H52</f>
        <v>0.94526288999999997</v>
      </c>
      <c r="I51" s="24">
        <v>0</v>
      </c>
      <c r="J51" s="25">
        <f>J52</f>
        <v>0.69279424000000001</v>
      </c>
      <c r="K51" s="25">
        <f>K52</f>
        <v>0.3</v>
      </c>
      <c r="L51" s="24">
        <v>0</v>
      </c>
      <c r="M51" s="24">
        <f>M52</f>
        <v>0.39279424000000002</v>
      </c>
      <c r="N51" s="24">
        <v>0</v>
      </c>
      <c r="O51" s="24">
        <f t="shared" si="5"/>
        <v>0.41312000000000004</v>
      </c>
      <c r="P51" s="25">
        <v>0</v>
      </c>
      <c r="Q51" s="25">
        <f>Q52</f>
        <v>0.35110400000000003</v>
      </c>
      <c r="R51" s="25">
        <f>R52</f>
        <v>6.2016000000000002E-2</v>
      </c>
      <c r="S51" s="25">
        <v>0</v>
      </c>
      <c r="T51" s="25">
        <f>T52</f>
        <v>0.84045265000000002</v>
      </c>
      <c r="U51" s="25">
        <v>0</v>
      </c>
      <c r="V51" s="25">
        <f>V52</f>
        <v>0.35</v>
      </c>
      <c r="W51" s="25">
        <f>W52</f>
        <v>0.49045264999999999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21">AD52</f>
        <v>3.3079999999999998</v>
      </c>
      <c r="AE51" s="25">
        <f t="shared" si="21"/>
        <v>1.94636689</v>
      </c>
      <c r="AF51" s="25">
        <f t="shared" si="21"/>
        <v>0.3</v>
      </c>
      <c r="AG51" s="24">
        <f>AG52</f>
        <v>0.70110399999999995</v>
      </c>
      <c r="AH51" s="24">
        <f>AH52</f>
        <v>0.94526288999999997</v>
      </c>
      <c r="AI51" s="24">
        <v>0</v>
      </c>
      <c r="AJ51" s="25">
        <f>AJ52</f>
        <v>0.69279424000000001</v>
      </c>
      <c r="AK51" s="25">
        <f>AK52</f>
        <v>0.3</v>
      </c>
      <c r="AL51" s="24">
        <v>0</v>
      </c>
      <c r="AM51" s="24">
        <f>AM52</f>
        <v>0.39279424000000002</v>
      </c>
      <c r="AN51" s="24">
        <v>0</v>
      </c>
      <c r="AO51" s="24">
        <f t="shared" ref="AO51:AS52" si="22">AO52</f>
        <v>0.41312000000000004</v>
      </c>
      <c r="AP51" s="24">
        <f t="shared" si="22"/>
        <v>0</v>
      </c>
      <c r="AQ51" s="24">
        <f t="shared" si="22"/>
        <v>0.35110400000000003</v>
      </c>
      <c r="AR51" s="24">
        <f t="shared" si="22"/>
        <v>6.2016000000000002E-2</v>
      </c>
      <c r="AS51" s="24">
        <f t="shared" si="22"/>
        <v>0</v>
      </c>
      <c r="AT51" s="24">
        <f>AT52</f>
        <v>0.84045265000000002</v>
      </c>
      <c r="AU51" s="24">
        <v>0</v>
      </c>
      <c r="AV51" s="24">
        <f>AV52</f>
        <v>0.35</v>
      </c>
      <c r="AW51" s="24">
        <f>AW52</f>
        <v>0.49045264999999999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4" customFormat="1" ht="28.5">
      <c r="A52" s="36" t="s">
        <v>947</v>
      </c>
      <c r="B52" s="37" t="s">
        <v>948</v>
      </c>
      <c r="C52" s="38" t="s">
        <v>907</v>
      </c>
      <c r="D52" s="25">
        <f t="shared" si="20"/>
        <v>3.3079999999999998</v>
      </c>
      <c r="E52" s="25">
        <f t="shared" si="20"/>
        <v>1.94636689</v>
      </c>
      <c r="F52" s="25">
        <f t="shared" si="20"/>
        <v>0.3</v>
      </c>
      <c r="G52" s="24">
        <f>G53</f>
        <v>0.70110399999999995</v>
      </c>
      <c r="H52" s="24">
        <f>H53</f>
        <v>0.94526288999999997</v>
      </c>
      <c r="I52" s="24">
        <v>0</v>
      </c>
      <c r="J52" s="25">
        <f>J53</f>
        <v>0.69279424000000001</v>
      </c>
      <c r="K52" s="25">
        <f>K53</f>
        <v>0.3</v>
      </c>
      <c r="L52" s="24">
        <v>0</v>
      </c>
      <c r="M52" s="24">
        <f>M53</f>
        <v>0.39279424000000002</v>
      </c>
      <c r="N52" s="24">
        <v>0</v>
      </c>
      <c r="O52" s="24">
        <f>P52+Q52+R52+S52</f>
        <v>0.41312000000000004</v>
      </c>
      <c r="P52" s="25">
        <v>0</v>
      </c>
      <c r="Q52" s="25">
        <f>Q53</f>
        <v>0.35110400000000003</v>
      </c>
      <c r="R52" s="25">
        <f>R53</f>
        <v>6.2016000000000002E-2</v>
      </c>
      <c r="S52" s="25">
        <v>0</v>
      </c>
      <c r="T52" s="25">
        <f>T53</f>
        <v>0.84045265000000002</v>
      </c>
      <c r="U52" s="25">
        <v>0</v>
      </c>
      <c r="V52" s="25">
        <f>V53</f>
        <v>0.35</v>
      </c>
      <c r="W52" s="25">
        <f>W53</f>
        <v>0.49045264999999999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21"/>
        <v>3.3079999999999998</v>
      </c>
      <c r="AE52" s="25">
        <f t="shared" si="21"/>
        <v>1.94636689</v>
      </c>
      <c r="AF52" s="25">
        <f t="shared" si="21"/>
        <v>0.3</v>
      </c>
      <c r="AG52" s="24">
        <f>AG53</f>
        <v>0.70110399999999995</v>
      </c>
      <c r="AH52" s="24">
        <f>AH53</f>
        <v>0.94526288999999997</v>
      </c>
      <c r="AI52" s="24">
        <v>0</v>
      </c>
      <c r="AJ52" s="25">
        <f>AJ53</f>
        <v>0.69279424000000001</v>
      </c>
      <c r="AK52" s="25">
        <f>AK53</f>
        <v>0.3</v>
      </c>
      <c r="AL52" s="24">
        <v>0</v>
      </c>
      <c r="AM52" s="24">
        <f>AM53</f>
        <v>0.39279424000000002</v>
      </c>
      <c r="AN52" s="24">
        <v>0</v>
      </c>
      <c r="AO52" s="24">
        <f t="shared" si="22"/>
        <v>0.41312000000000004</v>
      </c>
      <c r="AP52" s="24">
        <f t="shared" si="22"/>
        <v>0</v>
      </c>
      <c r="AQ52" s="24">
        <f t="shared" si="22"/>
        <v>0.35110400000000003</v>
      </c>
      <c r="AR52" s="24">
        <f t="shared" si="22"/>
        <v>6.2016000000000002E-2</v>
      </c>
      <c r="AS52" s="24">
        <f t="shared" si="22"/>
        <v>0</v>
      </c>
      <c r="AT52" s="24">
        <f>AT53</f>
        <v>0.84045265000000002</v>
      </c>
      <c r="AU52" s="24">
        <v>0</v>
      </c>
      <c r="AV52" s="24">
        <f>AV53</f>
        <v>0.35</v>
      </c>
      <c r="AW52" s="24">
        <f>AW53</f>
        <v>0.49045264999999999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60">
      <c r="A53" s="95" t="s">
        <v>947</v>
      </c>
      <c r="B53" s="80" t="s">
        <v>1033</v>
      </c>
      <c r="C53" s="81" t="s">
        <v>1034</v>
      </c>
      <c r="D53" s="26">
        <v>3.3079999999999998</v>
      </c>
      <c r="E53" s="26">
        <f>F53+G53+H53+I53</f>
        <v>1.94636689</v>
      </c>
      <c r="F53" s="26">
        <f>K53</f>
        <v>0.3</v>
      </c>
      <c r="G53" s="43">
        <f>Q53+L53+V53+AA53</f>
        <v>0.70110399999999995</v>
      </c>
      <c r="H53" s="43">
        <f>M53+R53+W53+AB53</f>
        <v>0.94526288999999997</v>
      </c>
      <c r="I53" s="43">
        <v>0</v>
      </c>
      <c r="J53" s="26">
        <f>K53+M53+L53+N53</f>
        <v>0.69279424000000001</v>
      </c>
      <c r="K53" s="26">
        <v>0.3</v>
      </c>
      <c r="L53" s="43">
        <v>0</v>
      </c>
      <c r="M53" s="43">
        <v>0.39279424000000002</v>
      </c>
      <c r="N53" s="43">
        <v>0</v>
      </c>
      <c r="O53" s="43">
        <f>P53+Q53+R53+S53</f>
        <v>0.41312000000000004</v>
      </c>
      <c r="P53" s="26">
        <v>0</v>
      </c>
      <c r="Q53" s="26">
        <v>0.35110400000000003</v>
      </c>
      <c r="R53" s="26">
        <v>6.2016000000000002E-2</v>
      </c>
      <c r="S53" s="26">
        <v>0</v>
      </c>
      <c r="T53" s="26">
        <f>V53+W53</f>
        <v>0.84045265000000002</v>
      </c>
      <c r="U53" s="26">
        <v>0</v>
      </c>
      <c r="V53" s="26">
        <v>0.35</v>
      </c>
      <c r="W53" s="26">
        <v>0.49045264999999999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3.3079999999999998</v>
      </c>
      <c r="AE53" s="26">
        <f>AF53+AG53+AH53+AI53</f>
        <v>1.94636689</v>
      </c>
      <c r="AF53" s="26">
        <v>0.3</v>
      </c>
      <c r="AG53" s="43">
        <f>AQ53+AV53</f>
        <v>0.70110399999999995</v>
      </c>
      <c r="AH53" s="43">
        <f>0.39279424+AR53+AW53</f>
        <v>0.94526288999999997</v>
      </c>
      <c r="AI53" s="43">
        <v>0</v>
      </c>
      <c r="AJ53" s="26">
        <f>AK53+AM53</f>
        <v>0.69279424000000001</v>
      </c>
      <c r="AK53" s="26">
        <v>0.3</v>
      </c>
      <c r="AL53" s="43">
        <v>0</v>
      </c>
      <c r="AM53" s="43">
        <v>0.39279424000000002</v>
      </c>
      <c r="AN53" s="43">
        <v>0</v>
      </c>
      <c r="AO53" s="43">
        <f>AP53+AQ53+AR53+AS53</f>
        <v>0.41312000000000004</v>
      </c>
      <c r="AP53" s="43">
        <v>0</v>
      </c>
      <c r="AQ53" s="43">
        <v>0.35110400000000003</v>
      </c>
      <c r="AR53" s="43">
        <v>6.2016000000000002E-2</v>
      </c>
      <c r="AS53" s="43">
        <v>0</v>
      </c>
      <c r="AT53" s="43">
        <f>AV53+AW53</f>
        <v>0.84045265000000002</v>
      </c>
      <c r="AU53" s="43">
        <v>0</v>
      </c>
      <c r="AV53" s="43">
        <v>0.35</v>
      </c>
      <c r="AW53" s="43">
        <v>0.49045264999999999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</row>
    <row r="54" spans="1:55" s="34" customFormat="1" ht="42.75">
      <c r="A54" s="36" t="s">
        <v>949</v>
      </c>
      <c r="B54" s="37" t="s">
        <v>950</v>
      </c>
      <c r="C54" s="38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5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4" customFormat="1" ht="42.75">
      <c r="A55" s="36" t="s">
        <v>520</v>
      </c>
      <c r="B55" s="37" t="s">
        <v>951</v>
      </c>
      <c r="C55" s="38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5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4" customFormat="1" ht="42.75">
      <c r="A56" s="36" t="s">
        <v>522</v>
      </c>
      <c r="B56" s="37" t="s">
        <v>952</v>
      </c>
      <c r="C56" s="38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5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4" customFormat="1" ht="42.75">
      <c r="A57" s="36" t="s">
        <v>526</v>
      </c>
      <c r="B57" s="37" t="s">
        <v>953</v>
      </c>
      <c r="C57" s="38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5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4" customFormat="1" ht="28.5">
      <c r="A58" s="36" t="s">
        <v>527</v>
      </c>
      <c r="B58" s="37" t="s">
        <v>954</v>
      </c>
      <c r="C58" s="38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5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4" customFormat="1" ht="42.75">
      <c r="A59" s="36" t="s">
        <v>528</v>
      </c>
      <c r="B59" s="37" t="s">
        <v>955</v>
      </c>
      <c r="C59" s="38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5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4" customFormat="1" ht="57">
      <c r="A60" s="36" t="s">
        <v>529</v>
      </c>
      <c r="B60" s="37" t="s">
        <v>956</v>
      </c>
      <c r="C60" s="38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5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4" customFormat="1" ht="57">
      <c r="A61" s="36" t="s">
        <v>530</v>
      </c>
      <c r="B61" s="37" t="s">
        <v>957</v>
      </c>
      <c r="C61" s="38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5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4" customFormat="1" ht="42.75">
      <c r="A62" s="36" t="s">
        <v>531</v>
      </c>
      <c r="B62" s="37" t="s">
        <v>958</v>
      </c>
      <c r="C62" s="38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5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4" customFormat="1" ht="57">
      <c r="A63" s="36" t="s">
        <v>959</v>
      </c>
      <c r="B63" s="37" t="s">
        <v>960</v>
      </c>
      <c r="C63" s="38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5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4" customFormat="1" ht="57">
      <c r="A64" s="36" t="s">
        <v>961</v>
      </c>
      <c r="B64" s="37" t="s">
        <v>962</v>
      </c>
      <c r="C64" s="38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5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4" customFormat="1" ht="28.5">
      <c r="A65" s="36" t="s">
        <v>963</v>
      </c>
      <c r="B65" s="37" t="s">
        <v>964</v>
      </c>
      <c r="C65" s="38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5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4" customFormat="1" ht="42.75">
      <c r="A66" s="36" t="s">
        <v>965</v>
      </c>
      <c r="B66" s="37" t="s">
        <v>966</v>
      </c>
      <c r="C66" s="38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5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4" customFormat="1" ht="57">
      <c r="A67" s="36" t="s">
        <v>94</v>
      </c>
      <c r="B67" s="37" t="s">
        <v>967</v>
      </c>
      <c r="C67" s="38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5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4" customFormat="1" ht="57">
      <c r="A68" s="36" t="s">
        <v>968</v>
      </c>
      <c r="B68" s="37" t="s">
        <v>969</v>
      </c>
      <c r="C68" s="38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5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4" customFormat="1" ht="57">
      <c r="A69" s="36" t="s">
        <v>970</v>
      </c>
      <c r="B69" s="37" t="s">
        <v>971</v>
      </c>
      <c r="C69" s="38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5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4" customFormat="1" ht="42.75">
      <c r="A70" s="36" t="s">
        <v>96</v>
      </c>
      <c r="B70" s="37" t="s">
        <v>972</v>
      </c>
      <c r="C70" s="38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5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4" customFormat="1" ht="42.75">
      <c r="A71" s="36" t="s">
        <v>98</v>
      </c>
      <c r="B71" s="37" t="s">
        <v>973</v>
      </c>
      <c r="C71" s="38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5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4" customFormat="1" ht="28.5">
      <c r="A72" s="36" t="s">
        <v>100</v>
      </c>
      <c r="B72" s="37" t="s">
        <v>974</v>
      </c>
      <c r="C72" s="38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5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69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A10" workbookViewId="0">
      <selection activeCell="A10" sqref="A1:XFD1048576"/>
    </sheetView>
  </sheetViews>
  <sheetFormatPr defaultRowHeight="15"/>
  <cols>
    <col min="1" max="1" width="7.5703125" style="11" customWidth="1"/>
    <col min="2" max="2" width="36.8554687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24" t="s">
        <v>727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</row>
    <row r="6" spans="1:53" s="9" customFormat="1" ht="16.5">
      <c r="A6" s="124" t="s">
        <v>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</row>
    <row r="7" spans="1:53" s="9" customFormat="1" ht="16.5">
      <c r="A7" s="124" t="s">
        <v>16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</row>
    <row r="8" spans="1:53" s="9" customFormat="1" ht="16.5">
      <c r="A8" s="156" t="s">
        <v>728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</row>
    <row r="9" spans="1:53" s="9" customFormat="1" ht="16.5">
      <c r="A9" s="125" t="s">
        <v>1045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</row>
    <row r="10" spans="1:53" s="9" customFormat="1" ht="16.5">
      <c r="A10" s="125" t="s">
        <v>977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</row>
    <row r="11" spans="1:53" s="9" customFormat="1" ht="16.5">
      <c r="A11" s="125" t="s">
        <v>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</row>
    <row r="12" spans="1:53" s="9" customFormat="1" ht="16.5">
      <c r="A12" s="125" t="s">
        <v>1040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</row>
    <row r="13" spans="1:53" s="9" customFormat="1" ht="16.5">
      <c r="A13" s="125" t="s">
        <v>981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</row>
    <row r="14" spans="1:53" s="9" customFormat="1" ht="16.5">
      <c r="A14" s="125" t="s">
        <v>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</row>
    <row r="15" spans="1:53" s="20" customFormat="1" ht="15" customHeight="1">
      <c r="A15" s="143" t="s">
        <v>3</v>
      </c>
      <c r="B15" s="143" t="s">
        <v>4</v>
      </c>
      <c r="C15" s="143" t="s">
        <v>5</v>
      </c>
      <c r="D15" s="143" t="s">
        <v>729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</row>
    <row r="16" spans="1:53" s="20" customFormat="1" ht="96" customHeight="1">
      <c r="A16" s="143"/>
      <c r="B16" s="143"/>
      <c r="C16" s="143"/>
      <c r="D16" s="143" t="s">
        <v>34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 t="s">
        <v>35</v>
      </c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 t="s">
        <v>36</v>
      </c>
      <c r="AG16" s="143"/>
      <c r="AH16" s="143"/>
      <c r="AI16" s="143"/>
      <c r="AJ16" s="143"/>
      <c r="AK16" s="143"/>
      <c r="AL16" s="143" t="s">
        <v>37</v>
      </c>
      <c r="AM16" s="143"/>
      <c r="AN16" s="143"/>
      <c r="AO16" s="143"/>
      <c r="AP16" s="143" t="s">
        <v>38</v>
      </c>
      <c r="AQ16" s="143"/>
      <c r="AR16" s="143"/>
      <c r="AS16" s="143"/>
      <c r="AT16" s="143"/>
      <c r="AU16" s="143"/>
      <c r="AV16" s="143" t="s">
        <v>39</v>
      </c>
      <c r="AW16" s="143"/>
      <c r="AX16" s="143"/>
      <c r="AY16" s="143"/>
      <c r="AZ16" s="143" t="s">
        <v>40</v>
      </c>
      <c r="BA16" s="143"/>
    </row>
    <row r="17" spans="1:53" s="20" customFormat="1" ht="205.5" customHeight="1">
      <c r="A17" s="143"/>
      <c r="B17" s="143"/>
      <c r="C17" s="143"/>
      <c r="D17" s="157" t="s">
        <v>982</v>
      </c>
      <c r="E17" s="158"/>
      <c r="F17" s="157" t="s">
        <v>983</v>
      </c>
      <c r="G17" s="158"/>
      <c r="H17" s="157" t="s">
        <v>984</v>
      </c>
      <c r="I17" s="158"/>
      <c r="J17" s="157" t="s">
        <v>985</v>
      </c>
      <c r="K17" s="158"/>
      <c r="L17" s="157" t="s">
        <v>986</v>
      </c>
      <c r="M17" s="158"/>
      <c r="N17" s="157" t="s">
        <v>987</v>
      </c>
      <c r="O17" s="158"/>
      <c r="P17" s="157" t="s">
        <v>988</v>
      </c>
      <c r="Q17" s="158"/>
      <c r="R17" s="157" t="s">
        <v>989</v>
      </c>
      <c r="S17" s="158"/>
      <c r="T17" s="159" t="s">
        <v>1018</v>
      </c>
      <c r="U17" s="160"/>
      <c r="V17" s="159" t="s">
        <v>1019</v>
      </c>
      <c r="W17" s="160"/>
      <c r="X17" s="159" t="s">
        <v>1020</v>
      </c>
      <c r="Y17" s="160"/>
      <c r="Z17" s="159" t="s">
        <v>1021</v>
      </c>
      <c r="AA17" s="160"/>
      <c r="AB17" s="159" t="s">
        <v>1022</v>
      </c>
      <c r="AC17" s="160"/>
      <c r="AD17" s="159" t="s">
        <v>1023</v>
      </c>
      <c r="AE17" s="160"/>
      <c r="AF17" s="159" t="s">
        <v>1015</v>
      </c>
      <c r="AG17" s="160"/>
      <c r="AH17" s="159" t="s">
        <v>1016</v>
      </c>
      <c r="AI17" s="160"/>
      <c r="AJ17" s="162" t="s">
        <v>1017</v>
      </c>
      <c r="AK17" s="163"/>
      <c r="AL17" s="161" t="s">
        <v>1013</v>
      </c>
      <c r="AM17" s="161"/>
      <c r="AN17" s="161" t="s">
        <v>1014</v>
      </c>
      <c r="AO17" s="161"/>
      <c r="AP17" s="161" t="s">
        <v>1010</v>
      </c>
      <c r="AQ17" s="161"/>
      <c r="AR17" s="161" t="s">
        <v>1011</v>
      </c>
      <c r="AS17" s="161"/>
      <c r="AT17" s="161" t="s">
        <v>1012</v>
      </c>
      <c r="AU17" s="161"/>
      <c r="AV17" s="159" t="s">
        <v>1008</v>
      </c>
      <c r="AW17" s="160"/>
      <c r="AX17" s="161" t="s">
        <v>1009</v>
      </c>
      <c r="AY17" s="161"/>
      <c r="AZ17" s="161" t="s">
        <v>1007</v>
      </c>
      <c r="BA17" s="161"/>
    </row>
    <row r="18" spans="1:53" s="20" customFormat="1" ht="31.5" customHeight="1">
      <c r="A18" s="143"/>
      <c r="B18" s="143"/>
      <c r="C18" s="143"/>
      <c r="D18" s="94" t="s">
        <v>7</v>
      </c>
      <c r="E18" s="94" t="s">
        <v>8</v>
      </c>
      <c r="F18" s="94" t="s">
        <v>7</v>
      </c>
      <c r="G18" s="94" t="s">
        <v>8</v>
      </c>
      <c r="H18" s="94" t="s">
        <v>7</v>
      </c>
      <c r="I18" s="94" t="s">
        <v>8</v>
      </c>
      <c r="J18" s="94" t="s">
        <v>7</v>
      </c>
      <c r="K18" s="94" t="s">
        <v>8</v>
      </c>
      <c r="L18" s="94" t="s">
        <v>7</v>
      </c>
      <c r="M18" s="94" t="s">
        <v>8</v>
      </c>
      <c r="N18" s="94" t="s">
        <v>7</v>
      </c>
      <c r="O18" s="94" t="s">
        <v>8</v>
      </c>
      <c r="P18" s="94" t="s">
        <v>7</v>
      </c>
      <c r="Q18" s="94" t="s">
        <v>8</v>
      </c>
      <c r="R18" s="94" t="s">
        <v>7</v>
      </c>
      <c r="S18" s="94" t="s">
        <v>8</v>
      </c>
      <c r="T18" s="94" t="s">
        <v>7</v>
      </c>
      <c r="U18" s="94" t="s">
        <v>8</v>
      </c>
      <c r="V18" s="94" t="s">
        <v>7</v>
      </c>
      <c r="W18" s="94" t="s">
        <v>8</v>
      </c>
      <c r="X18" s="94" t="s">
        <v>7</v>
      </c>
      <c r="Y18" s="94" t="s">
        <v>8</v>
      </c>
      <c r="Z18" s="94" t="s">
        <v>7</v>
      </c>
      <c r="AA18" s="94" t="s">
        <v>8</v>
      </c>
      <c r="AB18" s="94" t="s">
        <v>7</v>
      </c>
      <c r="AC18" s="94" t="s">
        <v>8</v>
      </c>
      <c r="AD18" s="94" t="s">
        <v>7</v>
      </c>
      <c r="AE18" s="94" t="s">
        <v>8</v>
      </c>
      <c r="AF18" s="94" t="s">
        <v>7</v>
      </c>
      <c r="AG18" s="94" t="s">
        <v>8</v>
      </c>
      <c r="AH18" s="94" t="s">
        <v>7</v>
      </c>
      <c r="AI18" s="94" t="s">
        <v>8</v>
      </c>
      <c r="AJ18" s="94" t="s">
        <v>7</v>
      </c>
      <c r="AK18" s="94" t="s">
        <v>8</v>
      </c>
      <c r="AL18" s="94" t="s">
        <v>7</v>
      </c>
      <c r="AM18" s="94" t="s">
        <v>8</v>
      </c>
      <c r="AN18" s="94" t="s">
        <v>7</v>
      </c>
      <c r="AO18" s="94" t="s">
        <v>8</v>
      </c>
      <c r="AP18" s="94" t="s">
        <v>7</v>
      </c>
      <c r="AQ18" s="94" t="s">
        <v>8</v>
      </c>
      <c r="AR18" s="94" t="s">
        <v>7</v>
      </c>
      <c r="AS18" s="94" t="s">
        <v>8</v>
      </c>
      <c r="AT18" s="94" t="s">
        <v>7</v>
      </c>
      <c r="AU18" s="94" t="s">
        <v>8</v>
      </c>
      <c r="AV18" s="94" t="s">
        <v>7</v>
      </c>
      <c r="AW18" s="94" t="s">
        <v>8</v>
      </c>
      <c r="AX18" s="94" t="s">
        <v>7</v>
      </c>
      <c r="AY18" s="94" t="s">
        <v>8</v>
      </c>
      <c r="AZ18" s="94" t="s">
        <v>7</v>
      </c>
      <c r="BA18" s="94" t="s">
        <v>8</v>
      </c>
    </row>
    <row r="19" spans="1:53" s="28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0" customFormat="1" ht="14.25">
      <c r="A20" s="123" t="s">
        <v>21</v>
      </c>
      <c r="B20" s="123"/>
      <c r="C20" s="123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2</v>
      </c>
      <c r="Y20" s="25">
        <f>Y21+Y22+Y23+Y24+Y25+Y26</f>
        <v>0.8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0</v>
      </c>
      <c r="AE20" s="25">
        <f>AE21+AE22+AE23+AE24+AE25+AE26</f>
        <v>0</v>
      </c>
      <c r="AF20" s="25">
        <f>AF21+AF22+AF23+AF24+AF25+AF26</f>
        <v>-1.2999999999999999E-2</v>
      </c>
      <c r="AG20" s="25">
        <f t="shared" ref="AG20:AI20" si="0">AG21+AG22+AG23+AG24+AG25+AG26</f>
        <v>0</v>
      </c>
      <c r="AH20" s="25">
        <f t="shared" si="0"/>
        <v>-7.0000000000000001E-3</v>
      </c>
      <c r="AI20" s="25">
        <f t="shared" si="0"/>
        <v>0</v>
      </c>
      <c r="AJ20" s="29">
        <v>0</v>
      </c>
      <c r="AK20" s="29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3.97</v>
      </c>
      <c r="AQ20" s="25">
        <f t="shared" ref="AQ20" si="1">AQ21+AQ22+AQ23+AQ24+AQ25+AQ26</f>
        <v>1.9463668899999997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0" customFormat="1" ht="28.5">
      <c r="A21" s="31" t="s">
        <v>905</v>
      </c>
      <c r="B21" s="32" t="s">
        <v>906</v>
      </c>
      <c r="C21" s="33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9">
        <v>0</v>
      </c>
      <c r="AK21" s="29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4" customFormat="1" ht="42.75">
      <c r="A22" s="31" t="s">
        <v>908</v>
      </c>
      <c r="B22" s="32" t="s">
        <v>909</v>
      </c>
      <c r="C22" s="33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2</v>
      </c>
      <c r="Y22" s="25">
        <f>Y27</f>
        <v>0.8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0</v>
      </c>
      <c r="AE22" s="25">
        <f>AE27</f>
        <v>0</v>
      </c>
      <c r="AF22" s="25">
        <f>AF27</f>
        <v>-1.2999999999999999E-2</v>
      </c>
      <c r="AG22" s="25">
        <f t="shared" ref="AG22:AI22" si="2">AG27</f>
        <v>0</v>
      </c>
      <c r="AH22" s="25">
        <f t="shared" si="2"/>
        <v>-7.0000000000000001E-3</v>
      </c>
      <c r="AI22" s="25">
        <f t="shared" si="2"/>
        <v>0</v>
      </c>
      <c r="AJ22" s="29">
        <v>0</v>
      </c>
      <c r="AK22" s="29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3.97</v>
      </c>
      <c r="AQ22" s="25">
        <f>AQ48</f>
        <v>1.9463668899999997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4" customFormat="1" ht="85.5">
      <c r="A23" s="31" t="s">
        <v>910</v>
      </c>
      <c r="B23" s="32" t="s">
        <v>911</v>
      </c>
      <c r="C23" s="33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9">
        <v>0</v>
      </c>
      <c r="AK23" s="29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4" customFormat="1" ht="42.75">
      <c r="A24" s="31" t="s">
        <v>912</v>
      </c>
      <c r="B24" s="32" t="s">
        <v>913</v>
      </c>
      <c r="C24" s="33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9">
        <v>0</v>
      </c>
      <c r="AK24" s="29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4" customFormat="1" ht="42.75">
      <c r="A25" s="31" t="s">
        <v>914</v>
      </c>
      <c r="B25" s="32" t="s">
        <v>915</v>
      </c>
      <c r="C25" s="33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9">
        <v>0</v>
      </c>
      <c r="AK25" s="29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4" customFormat="1" ht="28.5">
      <c r="A26" s="31" t="s">
        <v>916</v>
      </c>
      <c r="B26" s="32" t="s">
        <v>917</v>
      </c>
      <c r="C26" s="33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9">
        <v>0</v>
      </c>
      <c r="AK26" s="29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4" customFormat="1">
      <c r="A27" s="35" t="s">
        <v>918</v>
      </c>
      <c r="B27" s="78" t="s">
        <v>919</v>
      </c>
      <c r="C27" s="79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2</v>
      </c>
      <c r="Y27" s="25">
        <f>Y48</f>
        <v>0.8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0</v>
      </c>
      <c r="AE27" s="25">
        <f>AE48</f>
        <v>0</v>
      </c>
      <c r="AF27" s="25">
        <f>AF48</f>
        <v>-1.2999999999999999E-2</v>
      </c>
      <c r="AG27" s="25">
        <f t="shared" ref="AG27:AI27" si="3">AG48</f>
        <v>0</v>
      </c>
      <c r="AH27" s="25">
        <f t="shared" si="3"/>
        <v>-7.0000000000000001E-3</v>
      </c>
      <c r="AI27" s="25">
        <f t="shared" si="3"/>
        <v>0</v>
      </c>
      <c r="AJ27" s="29">
        <v>0</v>
      </c>
      <c r="AK27" s="29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3.97</v>
      </c>
      <c r="AQ27" s="25">
        <f>AQ48+AQ71</f>
        <v>1.9463668899999997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4" customFormat="1" ht="28.5">
      <c r="A28" s="36" t="s">
        <v>85</v>
      </c>
      <c r="B28" s="37" t="s">
        <v>920</v>
      </c>
      <c r="C28" s="38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9">
        <v>0</v>
      </c>
      <c r="AK28" s="29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4" customFormat="1" ht="42.75">
      <c r="A29" s="36" t="s">
        <v>468</v>
      </c>
      <c r="B29" s="37" t="s">
        <v>921</v>
      </c>
      <c r="C29" s="38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9">
        <v>0</v>
      </c>
      <c r="AK29" s="29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4" customFormat="1" ht="85.5">
      <c r="A30" s="39" t="s">
        <v>470</v>
      </c>
      <c r="B30" s="40" t="s">
        <v>922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9">
        <v>0</v>
      </c>
      <c r="AK30" s="29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4" customFormat="1" ht="85.5">
      <c r="A31" s="39" t="s">
        <v>475</v>
      </c>
      <c r="B31" s="40" t="s">
        <v>923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9">
        <v>0</v>
      </c>
      <c r="AK31" s="29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4" customFormat="1" ht="57">
      <c r="A32" s="36" t="s">
        <v>477</v>
      </c>
      <c r="B32" s="37" t="s">
        <v>924</v>
      </c>
      <c r="C32" s="38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9">
        <v>0</v>
      </c>
      <c r="AK32" s="29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4" customFormat="1" ht="42.75">
      <c r="A33" s="36" t="s">
        <v>88</v>
      </c>
      <c r="B33" s="37" t="s">
        <v>925</v>
      </c>
      <c r="C33" s="38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9">
        <v>0</v>
      </c>
      <c r="AK33" s="29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4" customFormat="1" ht="71.25">
      <c r="A34" s="36" t="s">
        <v>498</v>
      </c>
      <c r="B34" s="37" t="s">
        <v>926</v>
      </c>
      <c r="C34" s="38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9">
        <v>0</v>
      </c>
      <c r="AK34" s="29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4" customFormat="1" ht="57">
      <c r="A35" s="36" t="s">
        <v>499</v>
      </c>
      <c r="B35" s="37" t="s">
        <v>927</v>
      </c>
      <c r="C35" s="38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9">
        <v>0</v>
      </c>
      <c r="AK35" s="29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4" customFormat="1" ht="57">
      <c r="A36" s="36" t="s">
        <v>90</v>
      </c>
      <c r="B36" s="37" t="s">
        <v>928</v>
      </c>
      <c r="C36" s="38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9">
        <v>0</v>
      </c>
      <c r="AK36" s="29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4" customFormat="1" ht="42.75">
      <c r="A37" s="36" t="s">
        <v>929</v>
      </c>
      <c r="B37" s="37" t="s">
        <v>930</v>
      </c>
      <c r="C37" s="38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9">
        <v>0</v>
      </c>
      <c r="AK37" s="29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4" customFormat="1" ht="128.25">
      <c r="A38" s="36" t="s">
        <v>929</v>
      </c>
      <c r="B38" s="37" t="s">
        <v>931</v>
      </c>
      <c r="C38" s="38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9">
        <v>0</v>
      </c>
      <c r="AK38" s="29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4" customFormat="1" ht="114">
      <c r="A39" s="36" t="s">
        <v>929</v>
      </c>
      <c r="B39" s="37" t="s">
        <v>932</v>
      </c>
      <c r="C39" s="38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9">
        <v>0</v>
      </c>
      <c r="AK39" s="29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4" customFormat="1" ht="114">
      <c r="A40" s="36" t="s">
        <v>929</v>
      </c>
      <c r="B40" s="37" t="s">
        <v>933</v>
      </c>
      <c r="C40" s="38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9">
        <v>0</v>
      </c>
      <c r="AK40" s="29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4" customFormat="1" ht="42.75">
      <c r="A41" s="36" t="s">
        <v>934</v>
      </c>
      <c r="B41" s="37" t="s">
        <v>930</v>
      </c>
      <c r="C41" s="38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9">
        <v>0</v>
      </c>
      <c r="AK41" s="29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4" customFormat="1" ht="128.25">
      <c r="A42" s="36" t="s">
        <v>934</v>
      </c>
      <c r="B42" s="37" t="s">
        <v>931</v>
      </c>
      <c r="C42" s="38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9">
        <v>0</v>
      </c>
      <c r="AK42" s="29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4" customFormat="1" ht="114">
      <c r="A43" s="36" t="s">
        <v>934</v>
      </c>
      <c r="B43" s="37" t="s">
        <v>932</v>
      </c>
      <c r="C43" s="38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9">
        <v>0</v>
      </c>
      <c r="AK43" s="29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4" customFormat="1" ht="114">
      <c r="A44" s="36" t="s">
        <v>934</v>
      </c>
      <c r="B44" s="37" t="s">
        <v>935</v>
      </c>
      <c r="C44" s="38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9">
        <v>0</v>
      </c>
      <c r="AK44" s="29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4" customFormat="1" ht="99.75">
      <c r="A45" s="36" t="s">
        <v>936</v>
      </c>
      <c r="B45" s="37" t="s">
        <v>937</v>
      </c>
      <c r="C45" s="38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9">
        <v>0</v>
      </c>
      <c r="AK45" s="29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4" customFormat="1" ht="85.5">
      <c r="A46" s="36" t="s">
        <v>938</v>
      </c>
      <c r="B46" s="37" t="s">
        <v>939</v>
      </c>
      <c r="C46" s="38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9">
        <v>0</v>
      </c>
      <c r="AK46" s="29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4" customFormat="1" ht="99.75">
      <c r="A47" s="36" t="s">
        <v>940</v>
      </c>
      <c r="B47" s="37" t="s">
        <v>941</v>
      </c>
      <c r="C47" s="38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9">
        <v>0</v>
      </c>
      <c r="AK47" s="29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4" customFormat="1" ht="42.75">
      <c r="A48" s="36" t="s">
        <v>92</v>
      </c>
      <c r="B48" s="37" t="s">
        <v>942</v>
      </c>
      <c r="C48" s="38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49" si="4">T49</f>
        <v>0</v>
      </c>
      <c r="U48" s="25">
        <f t="shared" si="4"/>
        <v>0</v>
      </c>
      <c r="V48" s="25">
        <v>0</v>
      </c>
      <c r="W48" s="25">
        <v>0</v>
      </c>
      <c r="X48" s="25">
        <f>X52</f>
        <v>2</v>
      </c>
      <c r="Y48" s="25">
        <f>Y52</f>
        <v>0.8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-1.2999999999999999E-2</v>
      </c>
      <c r="AG48" s="25">
        <f t="shared" ref="AG48:AI48" si="5">AG52</f>
        <v>0</v>
      </c>
      <c r="AH48" s="25">
        <f t="shared" si="5"/>
        <v>-7.0000000000000001E-3</v>
      </c>
      <c r="AI48" s="25">
        <f t="shared" si="5"/>
        <v>0</v>
      </c>
      <c r="AJ48" s="29">
        <v>0</v>
      </c>
      <c r="AK48" s="29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3.97</v>
      </c>
      <c r="AQ48" s="25">
        <f>AQ50+AQ52+AQ56</f>
        <v>1.9463668899999997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4" customFormat="1" ht="71.25">
      <c r="A49" s="36" t="s">
        <v>503</v>
      </c>
      <c r="B49" s="37" t="s">
        <v>943</v>
      </c>
      <c r="C49" s="38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4"/>
        <v>0</v>
      </c>
      <c r="U49" s="25">
        <f t="shared" si="4"/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9">
        <v>0</v>
      </c>
      <c r="AK49" s="29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4" customFormat="1" ht="42.75">
      <c r="A50" s="36" t="s">
        <v>505</v>
      </c>
      <c r="B50" s="37" t="s">
        <v>944</v>
      </c>
      <c r="C50" s="38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9">
        <v>0</v>
      </c>
      <c r="AK50" s="29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4" customFormat="1" ht="71.25">
      <c r="A51" s="36" t="s">
        <v>510</v>
      </c>
      <c r="B51" s="37" t="s">
        <v>945</v>
      </c>
      <c r="C51" s="38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9">
        <v>0</v>
      </c>
      <c r="AK51" s="29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4" customFormat="1" ht="57">
      <c r="A52" s="36" t="s">
        <v>518</v>
      </c>
      <c r="B52" s="37" t="s">
        <v>946</v>
      </c>
      <c r="C52" s="38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2</v>
      </c>
      <c r="Y52" s="25">
        <f>Y53</f>
        <v>0.8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6">AF53</f>
        <v>-1.2999999999999999E-2</v>
      </c>
      <c r="AG52" s="25">
        <f t="shared" si="6"/>
        <v>0</v>
      </c>
      <c r="AH52" s="25">
        <f t="shared" si="6"/>
        <v>-7.0000000000000001E-3</v>
      </c>
      <c r="AI52" s="25">
        <f t="shared" si="6"/>
        <v>0</v>
      </c>
      <c r="AJ52" s="29">
        <v>0</v>
      </c>
      <c r="AK52" s="29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3.97</v>
      </c>
      <c r="AQ52" s="25">
        <f>AQ53</f>
        <v>1.9463668899999997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4" customFormat="1" ht="42.75">
      <c r="A53" s="36" t="s">
        <v>947</v>
      </c>
      <c r="B53" s="37" t="s">
        <v>948</v>
      </c>
      <c r="C53" s="38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2</v>
      </c>
      <c r="Y53" s="25">
        <f>Y54</f>
        <v>0.8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6"/>
        <v>-1.2999999999999999E-2</v>
      </c>
      <c r="AG53" s="25">
        <f t="shared" si="6"/>
        <v>0</v>
      </c>
      <c r="AH53" s="25">
        <f t="shared" si="6"/>
        <v>-7.0000000000000001E-3</v>
      </c>
      <c r="AI53" s="25">
        <f t="shared" si="6"/>
        <v>0</v>
      </c>
      <c r="AJ53" s="29">
        <v>0</v>
      </c>
      <c r="AK53" s="29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3.97</v>
      </c>
      <c r="AQ53" s="25">
        <f>AQ54</f>
        <v>1.9463668899999997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75">
      <c r="A54" s="95" t="s">
        <v>947</v>
      </c>
      <c r="B54" s="80" t="s">
        <v>1033</v>
      </c>
      <c r="C54" s="81" t="s">
        <v>1034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2</v>
      </c>
      <c r="Y54" s="26">
        <v>0.8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-1.2999999999999999E-2</v>
      </c>
      <c r="AG54" s="26">
        <v>0</v>
      </c>
      <c r="AH54" s="26">
        <v>-7.0000000000000001E-3</v>
      </c>
      <c r="AI54" s="26">
        <v>0</v>
      </c>
      <c r="AJ54" s="111">
        <v>0</v>
      </c>
      <c r="AK54" s="111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3.97</v>
      </c>
      <c r="AQ54" s="26">
        <f>0.69279424+0.41312+0.35+0.49045265</f>
        <v>1.9463668899999997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4" customFormat="1" ht="57">
      <c r="A55" s="36" t="s">
        <v>949</v>
      </c>
      <c r="B55" s="37" t="s">
        <v>950</v>
      </c>
      <c r="C55" s="38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9">
        <v>0</v>
      </c>
      <c r="AK55" s="29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4" customFormat="1" ht="42.75">
      <c r="A56" s="36" t="s">
        <v>520</v>
      </c>
      <c r="B56" s="37" t="s">
        <v>951</v>
      </c>
      <c r="C56" s="38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29">
        <v>0</v>
      </c>
      <c r="AK56" s="29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4" customFormat="1" ht="42.75">
      <c r="A57" s="36" t="s">
        <v>522</v>
      </c>
      <c r="B57" s="37" t="s">
        <v>952</v>
      </c>
      <c r="C57" s="38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9">
        <v>0</v>
      </c>
      <c r="AK57" s="29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4" customFormat="1" ht="42.75">
      <c r="A58" s="36" t="s">
        <v>526</v>
      </c>
      <c r="B58" s="37" t="s">
        <v>953</v>
      </c>
      <c r="C58" s="38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9">
        <v>0</v>
      </c>
      <c r="AK58" s="29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4" customFormat="1" ht="42.75">
      <c r="A59" s="36" t="s">
        <v>527</v>
      </c>
      <c r="B59" s="37" t="s">
        <v>954</v>
      </c>
      <c r="C59" s="38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9">
        <v>0</v>
      </c>
      <c r="AK59" s="29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4" customFormat="1" ht="42.75">
      <c r="A60" s="36" t="s">
        <v>528</v>
      </c>
      <c r="B60" s="37" t="s">
        <v>955</v>
      </c>
      <c r="C60" s="38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9">
        <v>0</v>
      </c>
      <c r="AK60" s="29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4" customFormat="1" ht="57">
      <c r="A61" s="36" t="s">
        <v>529</v>
      </c>
      <c r="B61" s="37" t="s">
        <v>956</v>
      </c>
      <c r="C61" s="38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9">
        <v>0</v>
      </c>
      <c r="AK61" s="29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4" customFormat="1" ht="57">
      <c r="A62" s="36" t="s">
        <v>530</v>
      </c>
      <c r="B62" s="37" t="s">
        <v>957</v>
      </c>
      <c r="C62" s="38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9">
        <v>0</v>
      </c>
      <c r="AK62" s="29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4" customFormat="1" ht="57">
      <c r="A63" s="36" t="s">
        <v>531</v>
      </c>
      <c r="B63" s="37" t="s">
        <v>958</v>
      </c>
      <c r="C63" s="38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9">
        <v>0</v>
      </c>
      <c r="AK63" s="29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4" customFormat="1" ht="57">
      <c r="A64" s="36" t="s">
        <v>959</v>
      </c>
      <c r="B64" s="37" t="s">
        <v>960</v>
      </c>
      <c r="C64" s="38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9">
        <v>0</v>
      </c>
      <c r="AK64" s="29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4" customFormat="1" ht="57">
      <c r="A65" s="36" t="s">
        <v>961</v>
      </c>
      <c r="B65" s="37" t="s">
        <v>962</v>
      </c>
      <c r="C65" s="38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9">
        <v>0</v>
      </c>
      <c r="AK65" s="29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4" customFormat="1" ht="42.75">
      <c r="A66" s="36" t="s">
        <v>963</v>
      </c>
      <c r="B66" s="37" t="s">
        <v>964</v>
      </c>
      <c r="C66" s="38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9">
        <v>0</v>
      </c>
      <c r="AK66" s="29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4" customFormat="1" ht="57">
      <c r="A67" s="36" t="s">
        <v>965</v>
      </c>
      <c r="B67" s="37" t="s">
        <v>966</v>
      </c>
      <c r="C67" s="38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9">
        <v>0</v>
      </c>
      <c r="AK67" s="29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4" customFormat="1" ht="85.5">
      <c r="A68" s="36" t="s">
        <v>94</v>
      </c>
      <c r="B68" s="37" t="s">
        <v>967</v>
      </c>
      <c r="C68" s="38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9">
        <v>0</v>
      </c>
      <c r="AK68" s="29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4" customFormat="1" ht="71.25">
      <c r="A69" s="36" t="s">
        <v>968</v>
      </c>
      <c r="B69" s="37" t="s">
        <v>969</v>
      </c>
      <c r="C69" s="38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9">
        <v>0</v>
      </c>
      <c r="AK69" s="29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4" customFormat="1" ht="71.25">
      <c r="A70" s="36" t="s">
        <v>970</v>
      </c>
      <c r="B70" s="37" t="s">
        <v>971</v>
      </c>
      <c r="C70" s="38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9">
        <v>0</v>
      </c>
      <c r="AK70" s="29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4" customFormat="1" ht="42.75">
      <c r="A71" s="36" t="s">
        <v>96</v>
      </c>
      <c r="B71" s="37" t="s">
        <v>972</v>
      </c>
      <c r="C71" s="38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9">
        <v>0</v>
      </c>
      <c r="AK71" s="29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4" customFormat="1" ht="57">
      <c r="A72" s="36" t="s">
        <v>98</v>
      </c>
      <c r="B72" s="37" t="s">
        <v>973</v>
      </c>
      <c r="C72" s="38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9">
        <v>0</v>
      </c>
      <c r="AK72" s="29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4" customFormat="1" ht="28.5">
      <c r="A73" s="36" t="s">
        <v>100</v>
      </c>
      <c r="B73" s="37" t="s">
        <v>974</v>
      </c>
      <c r="C73" s="38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9">
        <v>0</v>
      </c>
      <c r="AK73" s="29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2021-11-11T07:54:04Z</cp:lastPrinted>
  <dcterms:created xsi:type="dcterms:W3CDTF">2019-02-14T09:24:47Z</dcterms:created>
  <dcterms:modified xsi:type="dcterms:W3CDTF">2021-11-11T07:54:17Z</dcterms:modified>
</cp:coreProperties>
</file>