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27795" windowHeight="13110"/>
  </bookViews>
  <sheets>
    <sheet name="Лист10" sheetId="11" r:id="rId1"/>
    <sheet name="Лист11" sheetId="12" r:id="rId2"/>
    <sheet name="Лист12" sheetId="13" r:id="rId3"/>
    <sheet name="Лист13" sheetId="14" r:id="rId4"/>
    <sheet name="Лист14" sheetId="15" r:id="rId5"/>
    <sheet name="Лист15" sheetId="16" r:id="rId6"/>
    <sheet name="Лист16" sheetId="17" r:id="rId7"/>
    <sheet name="Лист17" sheetId="18" r:id="rId8"/>
    <sheet name="Лист18" sheetId="19" r:id="rId9"/>
    <sheet name="Лист19" sheetId="20" r:id="rId10"/>
    <sheet name="Лист20" sheetId="21" r:id="rId11"/>
  </sheets>
  <calcPr calcId="125725"/>
</workbook>
</file>

<file path=xl/calcChain.xml><?xml version="1.0" encoding="utf-8"?>
<calcChain xmlns="http://schemas.openxmlformats.org/spreadsheetml/2006/main">
  <c r="E63" i="21"/>
  <c r="E33" s="1"/>
  <c r="E57"/>
  <c r="E69"/>
  <c r="E70"/>
  <c r="E55"/>
  <c r="E62"/>
  <c r="E48"/>
  <c r="E26"/>
  <c r="E376"/>
  <c r="AG19" i="18"/>
  <c r="AG21"/>
  <c r="AG26"/>
  <c r="AG47"/>
  <c r="AE53"/>
  <c r="AG51"/>
  <c r="AG52"/>
  <c r="AH53"/>
  <c r="AG53"/>
  <c r="AW19"/>
  <c r="AW21"/>
  <c r="AV19"/>
  <c r="AV21"/>
  <c r="AT19"/>
  <c r="AT21"/>
  <c r="AW26"/>
  <c r="AV26"/>
  <c r="AT26"/>
  <c r="AW47"/>
  <c r="AV47"/>
  <c r="AT47"/>
  <c r="AT51"/>
  <c r="AT52"/>
  <c r="AT53"/>
  <c r="AW51"/>
  <c r="AW52"/>
  <c r="AV51"/>
  <c r="AV52"/>
  <c r="H53"/>
  <c r="W19"/>
  <c r="W21"/>
  <c r="T19"/>
  <c r="T21"/>
  <c r="W26"/>
  <c r="T26"/>
  <c r="W47"/>
  <c r="T47"/>
  <c r="T51"/>
  <c r="T52"/>
  <c r="T53"/>
  <c r="W51"/>
  <c r="W52"/>
  <c r="L52" i="12"/>
  <c r="E339" i="21"/>
  <c r="E335"/>
  <c r="AO19" i="18" l="1"/>
  <c r="AO21"/>
  <c r="AO26"/>
  <c r="AO47"/>
  <c r="AO51"/>
  <c r="AO52"/>
  <c r="AO53"/>
  <c r="AH52"/>
  <c r="AH51" s="1"/>
  <c r="AH47" s="1"/>
  <c r="AH26" s="1"/>
  <c r="AH21" s="1"/>
  <c r="AH19" s="1"/>
  <c r="AF53"/>
  <c r="AR19"/>
  <c r="AR21"/>
  <c r="AR26"/>
  <c r="AR47"/>
  <c r="AR51"/>
  <c r="AR52"/>
  <c r="AP19"/>
  <c r="AP21"/>
  <c r="AP26"/>
  <c r="AP47"/>
  <c r="AP51"/>
  <c r="AP52"/>
  <c r="F53"/>
  <c r="R19"/>
  <c r="R21"/>
  <c r="R26"/>
  <c r="R47"/>
  <c r="R51"/>
  <c r="R52"/>
  <c r="P19"/>
  <c r="P21"/>
  <c r="P26"/>
  <c r="P47"/>
  <c r="P51"/>
  <c r="P52"/>
  <c r="Q17" i="13"/>
  <c r="Q19"/>
  <c r="Q24"/>
  <c r="Q45"/>
  <c r="Q49"/>
  <c r="Q50"/>
  <c r="O50"/>
  <c r="O49" s="1"/>
  <c r="O45" s="1"/>
  <c r="O24" s="1"/>
  <c r="O19" s="1"/>
  <c r="O17" s="1"/>
  <c r="M17" l="1"/>
  <c r="M19"/>
  <c r="M24"/>
  <c r="M45"/>
  <c r="M49"/>
  <c r="M50"/>
  <c r="H394" i="21"/>
  <c r="J17" i="13"/>
  <c r="E345" i="21"/>
  <c r="G53" i="17"/>
  <c r="G53" i="16"/>
  <c r="F54" i="14"/>
  <c r="I54"/>
  <c r="H51" i="13"/>
  <c r="P51"/>
  <c r="N51"/>
  <c r="L51"/>
  <c r="J51"/>
  <c r="F51"/>
  <c r="D51"/>
  <c r="G50" i="11"/>
  <c r="F50"/>
  <c r="E18" i="21" l="1"/>
  <c r="AM51" i="18" l="1"/>
  <c r="AM47" s="1"/>
  <c r="AM26" s="1"/>
  <c r="AM21" s="1"/>
  <c r="AM19" s="1"/>
  <c r="AM52"/>
  <c r="AJ53"/>
  <c r="O52"/>
  <c r="M21"/>
  <c r="M19" s="1"/>
  <c r="M47"/>
  <c r="M26" s="1"/>
  <c r="M51"/>
  <c r="M52"/>
  <c r="H52"/>
  <c r="H51" s="1"/>
  <c r="J53"/>
  <c r="I51" i="13"/>
  <c r="S51" s="1"/>
  <c r="N49"/>
  <c r="N45" s="1"/>
  <c r="N24" s="1"/>
  <c r="N19" s="1"/>
  <c r="N50"/>
  <c r="L50"/>
  <c r="L49" s="1"/>
  <c r="L45" s="1"/>
  <c r="L24" s="1"/>
  <c r="L19" s="1"/>
  <c r="L17" s="1"/>
  <c r="G50"/>
  <c r="I52" i="12"/>
  <c r="I51" s="1"/>
  <c r="I50" s="1"/>
  <c r="I46" s="1"/>
  <c r="I25" s="1"/>
  <c r="I20" s="1"/>
  <c r="I18" s="1"/>
  <c r="L51"/>
  <c r="L50" s="1"/>
  <c r="L46" s="1"/>
  <c r="L25" s="1"/>
  <c r="L20" s="1"/>
  <c r="D52"/>
  <c r="G25"/>
  <c r="G20" s="1"/>
  <c r="G46"/>
  <c r="G50"/>
  <c r="G51"/>
  <c r="D54"/>
  <c r="H50" i="13" l="1"/>
  <c r="H49" s="1"/>
  <c r="H50" i="11"/>
  <c r="Q50" s="1"/>
  <c r="AI22" i="14"/>
  <c r="AF20"/>
  <c r="AA24"/>
  <c r="AD49"/>
  <c r="AB49"/>
  <c r="AB48" s="1"/>
  <c r="AB27" s="1"/>
  <c r="AB22" s="1"/>
  <c r="AB20" s="1"/>
  <c r="AF49"/>
  <c r="AA49"/>
  <c r="AA48" s="1"/>
  <c r="AM53"/>
  <c r="AK53"/>
  <c r="AK52" s="1"/>
  <c r="AK48" s="1"/>
  <c r="AK27" s="1"/>
  <c r="AK22" s="1"/>
  <c r="AK20" s="1"/>
  <c r="AI53"/>
  <c r="AH53"/>
  <c r="AM52"/>
  <c r="AI52"/>
  <c r="AH52"/>
  <c r="AH48" s="1"/>
  <c r="AH27" s="1"/>
  <c r="AH22" s="1"/>
  <c r="AH20" s="1"/>
  <c r="AM56"/>
  <c r="AM48" s="1"/>
  <c r="AI56"/>
  <c r="AH56"/>
  <c r="AD27"/>
  <c r="J22"/>
  <c r="H22"/>
  <c r="K49"/>
  <c r="I49"/>
  <c r="G49"/>
  <c r="G27" s="1"/>
  <c r="F49"/>
  <c r="K53"/>
  <c r="K52" s="1"/>
  <c r="I53"/>
  <c r="I52" s="1"/>
  <c r="I48" s="1"/>
  <c r="I22" s="1"/>
  <c r="I20" s="1"/>
  <c r="G53"/>
  <c r="G52" s="1"/>
  <c r="F53"/>
  <c r="F52" s="1"/>
  <c r="F56"/>
  <c r="G56"/>
  <c r="K56"/>
  <c r="K48" s="1"/>
  <c r="I24"/>
  <c r="F24"/>
  <c r="S21" i="13"/>
  <c r="N21"/>
  <c r="J21"/>
  <c r="J53"/>
  <c r="J50"/>
  <c r="J49" s="1"/>
  <c r="J46"/>
  <c r="K21"/>
  <c r="K53"/>
  <c r="K50"/>
  <c r="K49" s="1"/>
  <c r="K46"/>
  <c r="N46"/>
  <c r="I50"/>
  <c r="I49" s="1"/>
  <c r="I53"/>
  <c r="I21"/>
  <c r="H21"/>
  <c r="H53"/>
  <c r="H46"/>
  <c r="E338" i="21"/>
  <c r="G46" i="13"/>
  <c r="G49"/>
  <c r="G53"/>
  <c r="G21"/>
  <c r="F53"/>
  <c r="F50"/>
  <c r="F49" s="1"/>
  <c r="F46"/>
  <c r="F21"/>
  <c r="D46"/>
  <c r="D50"/>
  <c r="D49" s="1"/>
  <c r="D53"/>
  <c r="D21"/>
  <c r="AC19" i="17"/>
  <c r="AB19"/>
  <c r="Z19"/>
  <c r="Y19"/>
  <c r="I19"/>
  <c r="H19"/>
  <c r="F19"/>
  <c r="AA52"/>
  <c r="AA51" s="1"/>
  <c r="G52"/>
  <c r="G51" s="1"/>
  <c r="E47"/>
  <c r="E26" s="1"/>
  <c r="E21" s="1"/>
  <c r="E19" s="1"/>
  <c r="E48"/>
  <c r="T48"/>
  <c r="T47" s="1"/>
  <c r="T21" s="1"/>
  <c r="T19" s="1"/>
  <c r="H18" i="15"/>
  <c r="F18"/>
  <c r="I46"/>
  <c r="I25" s="1"/>
  <c r="I20" s="1"/>
  <c r="I18" s="1"/>
  <c r="E25"/>
  <c r="E20" s="1"/>
  <c r="E18" s="1"/>
  <c r="AM47" i="16"/>
  <c r="G50" i="15"/>
  <c r="G20" s="1"/>
  <c r="G51"/>
  <c r="I54"/>
  <c r="G22"/>
  <c r="I23" i="16"/>
  <c r="I19" s="1"/>
  <c r="AD23"/>
  <c r="AD19" s="1"/>
  <c r="E48"/>
  <c r="E47" s="1"/>
  <c r="E26" s="1"/>
  <c r="E21" s="1"/>
  <c r="E19" s="1"/>
  <c r="Z49"/>
  <c r="Z48" s="1"/>
  <c r="Z47" s="1"/>
  <c r="Z21" s="1"/>
  <c r="Z19" s="1"/>
  <c r="G52"/>
  <c r="G51" s="1"/>
  <c r="AI52"/>
  <c r="AI51" s="1"/>
  <c r="K47"/>
  <c r="AM26"/>
  <c r="AM21" s="1"/>
  <c r="AM19" s="1"/>
  <c r="AE23" i="18"/>
  <c r="AE55"/>
  <c r="AF55"/>
  <c r="AE52"/>
  <c r="AE51" s="1"/>
  <c r="AF52"/>
  <c r="AF51" s="1"/>
  <c r="AF48"/>
  <c r="AE48"/>
  <c r="AF23"/>
  <c r="AJ23"/>
  <c r="AK23"/>
  <c r="AJ55"/>
  <c r="AK55"/>
  <c r="AJ52"/>
  <c r="AJ51" s="1"/>
  <c r="AK52"/>
  <c r="AK51" s="1"/>
  <c r="AJ48"/>
  <c r="AK48"/>
  <c r="I23"/>
  <c r="H23"/>
  <c r="G23"/>
  <c r="I47"/>
  <c r="I26" s="1"/>
  <c r="H47"/>
  <c r="H21" s="1"/>
  <c r="G47"/>
  <c r="G21" s="1"/>
  <c r="K48"/>
  <c r="F48"/>
  <c r="E48"/>
  <c r="K52"/>
  <c r="K51" s="1"/>
  <c r="F52"/>
  <c r="F51" s="1"/>
  <c r="J52"/>
  <c r="J51" s="1"/>
  <c r="K55"/>
  <c r="F55"/>
  <c r="J55"/>
  <c r="K23"/>
  <c r="J23"/>
  <c r="F23"/>
  <c r="AD55"/>
  <c r="AD52"/>
  <c r="AD51" s="1"/>
  <c r="AD48"/>
  <c r="AD23"/>
  <c r="D48"/>
  <c r="D52"/>
  <c r="D51" s="1"/>
  <c r="D55"/>
  <c r="D2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E53" s="1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F421" i="21"/>
  <c r="G421" s="1"/>
  <c r="H393"/>
  <c r="H376" s="1"/>
  <c r="H370" s="1"/>
  <c r="H369" s="1"/>
  <c r="E394"/>
  <c r="E393" s="1"/>
  <c r="D393"/>
  <c r="D368" s="1"/>
  <c r="D394"/>
  <c r="F400"/>
  <c r="F394" s="1"/>
  <c r="F393" s="1"/>
  <c r="E370"/>
  <c r="E369" s="1"/>
  <c r="D370"/>
  <c r="D369" s="1"/>
  <c r="F376"/>
  <c r="G376" s="1"/>
  <c r="G370" s="1"/>
  <c r="G369" s="1"/>
  <c r="E368" l="1"/>
  <c r="E367" s="1"/>
  <c r="G26" i="17"/>
  <c r="G21" s="1"/>
  <c r="G19" s="1"/>
  <c r="G47"/>
  <c r="AA26"/>
  <c r="AA21" s="1"/>
  <c r="AA19" s="1"/>
  <c r="AA47"/>
  <c r="G400" i="21"/>
  <c r="G394" s="1"/>
  <c r="G393" s="1"/>
  <c r="F370"/>
  <c r="F369" s="1"/>
  <c r="G19" i="18"/>
  <c r="AK47"/>
  <c r="AK21" s="1"/>
  <c r="AK19" s="1"/>
  <c r="H19"/>
  <c r="AJ47"/>
  <c r="AJ21" s="1"/>
  <c r="AJ19" s="1"/>
  <c r="AF47"/>
  <c r="AF21" s="1"/>
  <c r="AF19" s="1"/>
  <c r="H26"/>
  <c r="AE47"/>
  <c r="AE21" s="1"/>
  <c r="AE19" s="1"/>
  <c r="G47" i="16"/>
  <c r="G26"/>
  <c r="G21" s="1"/>
  <c r="G19" s="1"/>
  <c r="AI47"/>
  <c r="AI26"/>
  <c r="AI21" s="1"/>
  <c r="AI19" s="1"/>
  <c r="K26"/>
  <c r="K21" s="1"/>
  <c r="K19" s="1"/>
  <c r="G18" i="15"/>
  <c r="G46"/>
  <c r="G25" s="1"/>
  <c r="F48" i="14"/>
  <c r="F22" s="1"/>
  <c r="F20" s="1"/>
  <c r="I27"/>
  <c r="K22"/>
  <c r="K20" s="1"/>
  <c r="K27"/>
  <c r="AA27"/>
  <c r="AA22"/>
  <c r="AA20" s="1"/>
  <c r="AD24"/>
  <c r="AD20" s="1"/>
  <c r="AM27"/>
  <c r="AM22" s="1"/>
  <c r="AM20" s="1"/>
  <c r="G48"/>
  <c r="G22" s="1"/>
  <c r="G20" s="1"/>
  <c r="G45" i="13"/>
  <c r="G24" s="1"/>
  <c r="J45"/>
  <c r="J19" s="1"/>
  <c r="K45"/>
  <c r="K24" s="1"/>
  <c r="D45"/>
  <c r="N17"/>
  <c r="H45"/>
  <c r="H24" s="1"/>
  <c r="H19"/>
  <c r="H17" s="1"/>
  <c r="G19"/>
  <c r="G17" s="1"/>
  <c r="S46"/>
  <c r="I46"/>
  <c r="I45" s="1"/>
  <c r="P53"/>
  <c r="P50"/>
  <c r="P49" s="1"/>
  <c r="S53"/>
  <c r="S50"/>
  <c r="S49" s="1"/>
  <c r="S45" s="1"/>
  <c r="F45"/>
  <c r="D47" i="18"/>
  <c r="F47"/>
  <c r="K47"/>
  <c r="E55"/>
  <c r="G26"/>
  <c r="I21"/>
  <c r="I19" s="1"/>
  <c r="E52"/>
  <c r="E51" s="1"/>
  <c r="J48"/>
  <c r="J47" s="1"/>
  <c r="E23"/>
  <c r="AD47"/>
  <c r="AE26" l="1"/>
  <c r="S24" i="13"/>
  <c r="D367" i="21"/>
  <c r="F368"/>
  <c r="AK26" i="18"/>
  <c r="AF26"/>
  <c r="AJ26"/>
  <c r="E47"/>
  <c r="E21" s="1"/>
  <c r="E19" s="1"/>
  <c r="F27" i="14"/>
  <c r="K19" i="13"/>
  <c r="K17" s="1"/>
  <c r="J24"/>
  <c r="I24"/>
  <c r="I19"/>
  <c r="I17" s="1"/>
  <c r="D24"/>
  <c r="D19"/>
  <c r="D17" s="1"/>
  <c r="P45"/>
  <c r="S19"/>
  <c r="S17" s="1"/>
  <c r="F19"/>
  <c r="F17" s="1"/>
  <c r="F24"/>
  <c r="J26" i="18"/>
  <c r="J21"/>
  <c r="J19" s="1"/>
  <c r="D21"/>
  <c r="D19" s="1"/>
  <c r="D26"/>
  <c r="K21"/>
  <c r="K19" s="1"/>
  <c r="K26"/>
  <c r="F26"/>
  <c r="F21"/>
  <c r="F19" s="1"/>
  <c r="AD21"/>
  <c r="AD19" s="1"/>
  <c r="AD26"/>
  <c r="E68" i="21"/>
  <c r="E26" i="18" l="1"/>
  <c r="F367" i="21"/>
  <c r="G368"/>
  <c r="G367" s="1"/>
  <c r="P24" i="13"/>
  <c r="P19"/>
  <c r="P17" s="1"/>
  <c r="T49" i="19"/>
  <c r="T48" s="1"/>
  <c r="T27" s="1"/>
  <c r="T22" s="1"/>
  <c r="T20" s="1"/>
  <c r="U49"/>
  <c r="U48" s="1"/>
  <c r="U27" s="1"/>
  <c r="U22" s="1"/>
  <c r="U20" s="1"/>
  <c r="Y53"/>
  <c r="Y52" s="1"/>
  <c r="Y48" s="1"/>
  <c r="Y27" s="1"/>
  <c r="Y22" s="1"/>
  <c r="Y20" s="1"/>
  <c r="X53"/>
  <c r="X52" s="1"/>
  <c r="X48" s="1"/>
  <c r="X27" s="1"/>
  <c r="X22" s="1"/>
  <c r="X20" s="1"/>
  <c r="AE56"/>
  <c r="AE48" s="1"/>
  <c r="AE27" s="1"/>
  <c r="AE22" s="1"/>
  <c r="AE20" s="1"/>
  <c r="AD56"/>
  <c r="AD48" s="1"/>
  <c r="AD27" s="1"/>
  <c r="AD22" s="1"/>
  <c r="AD20" s="1"/>
  <c r="AI53"/>
  <c r="AI52" s="1"/>
  <c r="AI48" s="1"/>
  <c r="AI27" s="1"/>
  <c r="AI22" s="1"/>
  <c r="AI20" s="1"/>
  <c r="AH53"/>
  <c r="AH52" s="1"/>
  <c r="AH48" s="1"/>
  <c r="AH27" s="1"/>
  <c r="AH22" s="1"/>
  <c r="AH20" s="1"/>
  <c r="AG53"/>
  <c r="AG52" s="1"/>
  <c r="AG48" s="1"/>
  <c r="AG27" s="1"/>
  <c r="AG22" s="1"/>
  <c r="AG20" s="1"/>
  <c r="AF53"/>
  <c r="AF52" s="1"/>
  <c r="AF48" s="1"/>
  <c r="AF27" s="1"/>
  <c r="AF22" s="1"/>
  <c r="AF20" s="1"/>
  <c r="AQ53"/>
  <c r="AQ52" s="1"/>
  <c r="AP53"/>
  <c r="AP52" s="1"/>
  <c r="AQ56"/>
  <c r="AP56"/>
  <c r="AQ24"/>
  <c r="AP24"/>
  <c r="AQ48" l="1"/>
  <c r="AP48"/>
  <c r="E65" i="21"/>
  <c r="AQ22" i="19" l="1"/>
  <c r="AQ20" s="1"/>
  <c r="AQ27"/>
  <c r="AP22"/>
  <c r="AP20" s="1"/>
  <c r="AP27"/>
  <c r="E76" i="21" l="1"/>
  <c r="E104" s="1"/>
  <c r="E134" s="1"/>
  <c r="U53" i="12"/>
  <c r="N52"/>
  <c r="O52" s="1"/>
  <c r="U52" s="1"/>
  <c r="U49"/>
  <c r="T49"/>
  <c r="L18"/>
  <c r="N69"/>
  <c r="N56"/>
  <c r="D51"/>
  <c r="N51" s="1"/>
  <c r="N48"/>
  <c r="D47"/>
  <c r="N47" s="1"/>
  <c r="S45" i="11"/>
  <c r="R45"/>
  <c r="Q69"/>
  <c r="Q68" s="1"/>
  <c r="P69"/>
  <c r="P68" s="1"/>
  <c r="O69"/>
  <c r="N69"/>
  <c r="N68" s="1"/>
  <c r="M69"/>
  <c r="M68" s="1"/>
  <c r="L69"/>
  <c r="L68" s="1"/>
  <c r="K69"/>
  <c r="K68" s="1"/>
  <c r="J69"/>
  <c r="J68" s="1"/>
  <c r="I69"/>
  <c r="I68" s="1"/>
  <c r="O68"/>
  <c r="O20"/>
  <c r="M20"/>
  <c r="K20"/>
  <c r="Q53"/>
  <c r="P52"/>
  <c r="P51" s="1"/>
  <c r="O52"/>
  <c r="N52"/>
  <c r="M52"/>
  <c r="L52"/>
  <c r="K52"/>
  <c r="J52"/>
  <c r="I52"/>
  <c r="P53"/>
  <c r="H69"/>
  <c r="H68" s="1"/>
  <c r="P49"/>
  <c r="P48" s="1"/>
  <c r="O49"/>
  <c r="N49"/>
  <c r="N48" s="1"/>
  <c r="M49"/>
  <c r="M48" s="1"/>
  <c r="L49"/>
  <c r="L48" s="1"/>
  <c r="K49"/>
  <c r="K48" s="1"/>
  <c r="J49"/>
  <c r="J48" s="1"/>
  <c r="I49"/>
  <c r="I48" s="1"/>
  <c r="I44" s="1"/>
  <c r="O48"/>
  <c r="P45"/>
  <c r="N45"/>
  <c r="M45"/>
  <c r="L45"/>
  <c r="J45"/>
  <c r="Q45"/>
  <c r="O45"/>
  <c r="K45"/>
  <c r="I45"/>
  <c r="I20"/>
  <c r="H45"/>
  <c r="G20"/>
  <c r="G52"/>
  <c r="G49"/>
  <c r="G48" s="1"/>
  <c r="G45"/>
  <c r="F52"/>
  <c r="F49"/>
  <c r="F48" s="1"/>
  <c r="F45"/>
  <c r="F20"/>
  <c r="D45"/>
  <c r="D49"/>
  <c r="D48" s="1"/>
  <c r="D52"/>
  <c r="D20"/>
  <c r="E155" i="21" l="1"/>
  <c r="D22" i="12"/>
  <c r="N22" s="1"/>
  <c r="U47"/>
  <c r="T47"/>
  <c r="U69"/>
  <c r="T69"/>
  <c r="U56"/>
  <c r="T56"/>
  <c r="O51"/>
  <c r="U51" s="1"/>
  <c r="T51"/>
  <c r="T48"/>
  <c r="U48"/>
  <c r="T52"/>
  <c r="D50"/>
  <c r="N50" s="1"/>
  <c r="R20" i="11"/>
  <c r="D44"/>
  <c r="D18" s="1"/>
  <c r="D16" s="1"/>
  <c r="G44"/>
  <c r="G23" s="1"/>
  <c r="Q49"/>
  <c r="Q48" s="1"/>
  <c r="F44"/>
  <c r="F18" s="1"/>
  <c r="F16" s="1"/>
  <c r="R50"/>
  <c r="S50" s="1"/>
  <c r="Q20"/>
  <c r="L20"/>
  <c r="P20"/>
  <c r="J20"/>
  <c r="N20"/>
  <c r="P44"/>
  <c r="P23" s="1"/>
  <c r="O44"/>
  <c r="O23" s="1"/>
  <c r="N44"/>
  <c r="N18" s="1"/>
  <c r="N16" s="1"/>
  <c r="M44"/>
  <c r="M18" s="1"/>
  <c r="M16" s="1"/>
  <c r="L44"/>
  <c r="L18" s="1"/>
  <c r="K44"/>
  <c r="K23" s="1"/>
  <c r="J44"/>
  <c r="J23" s="1"/>
  <c r="I18"/>
  <c r="I16" s="1"/>
  <c r="T22" i="12" l="1"/>
  <c r="G22"/>
  <c r="T50"/>
  <c r="O50"/>
  <c r="U50" s="1"/>
  <c r="D46"/>
  <c r="N54"/>
  <c r="G18" i="11"/>
  <c r="G16" s="1"/>
  <c r="F23"/>
  <c r="D23"/>
  <c r="P18"/>
  <c r="P16" s="1"/>
  <c r="R49"/>
  <c r="R48" s="1"/>
  <c r="S49"/>
  <c r="S48" s="1"/>
  <c r="Q54"/>
  <c r="Q52" s="1"/>
  <c r="Q44" s="1"/>
  <c r="H52"/>
  <c r="S52"/>
  <c r="R52"/>
  <c r="M23"/>
  <c r="L16"/>
  <c r="H20"/>
  <c r="O18"/>
  <c r="O16" s="1"/>
  <c r="K18"/>
  <c r="K16" s="1"/>
  <c r="Q51"/>
  <c r="L23"/>
  <c r="H49"/>
  <c r="H48" s="1"/>
  <c r="N23"/>
  <c r="I23"/>
  <c r="J18"/>
  <c r="J16" s="1"/>
  <c r="N46" i="12" l="1"/>
  <c r="D25"/>
  <c r="D20"/>
  <c r="U54"/>
  <c r="T54"/>
  <c r="R44" i="11"/>
  <c r="R23" s="1"/>
  <c r="S23" s="1"/>
  <c r="H44"/>
  <c r="H23" s="1"/>
  <c r="N25" i="12" l="1"/>
  <c r="N20"/>
  <c r="G18"/>
  <c r="D18"/>
  <c r="N18" s="1"/>
  <c r="T46"/>
  <c r="O46"/>
  <c r="U46" s="1"/>
  <c r="R18" i="11"/>
  <c r="R16" s="1"/>
  <c r="S16" s="1"/>
  <c r="S44"/>
  <c r="H18"/>
  <c r="H16" s="1"/>
  <c r="Q18"/>
  <c r="Q16" s="1"/>
  <c r="Q23"/>
  <c r="T20" i="12" l="1"/>
  <c r="U20" s="1"/>
  <c r="O20"/>
  <c r="O18"/>
  <c r="T18"/>
  <c r="U18" s="1"/>
  <c r="O25"/>
  <c r="U25" s="1"/>
  <c r="T25"/>
  <c r="S18" i="11"/>
</calcChain>
</file>

<file path=xl/sharedStrings.xml><?xml version="1.0" encoding="utf-8"?>
<sst xmlns="http://schemas.openxmlformats.org/spreadsheetml/2006/main" count="6067" uniqueCount="1067">
  <si>
    <t>к приказу Минэнерго России</t>
  </si>
  <si>
    <t>                                                                             полное наименование субъекта электроэнергетики</t>
  </si>
  <si>
    <t>                                                                                 реквизиты решения органа исполнительной власти, утвердившего инвестиционную программу</t>
  </si>
  <si>
    <t>Номер группы инвестиционных проектов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</si>
  <si>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</si>
  <si>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</si>
  <si>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Оценка полной стоимости инвестиционного проекта в прогнозных ценах соответствующих лет, млн. рублей (с НДС)</t>
  </si>
  <si>
    <t>План</t>
  </si>
  <si>
    <t>Факт</t>
  </si>
  <si>
    <t>федерального бюджета</t>
  </si>
  <si>
    <t>бюджетов субъектов Российской Федерации и муниципальных образований</t>
  </si>
  <si>
    <t>средств, полученных от оказания услуг, реализации товаров по регулируемым государством ценам (тарифам)</t>
  </si>
  <si>
    <t>иных источников финансирования</t>
  </si>
  <si>
    <t>млн. рублей (с НДС)</t>
  </si>
  <si>
    <t>%</t>
  </si>
  <si>
    <t>   </t>
  </si>
  <si>
    <t>от " 25 " апреля 2018 г. № 320</t>
  </si>
  <si>
    <t>Полная сметная стоимость инвестиционного проекта в соответствии с утвержденной проектной документацией в базисном уровне цен, млн. рублей (без НДС)</t>
  </si>
  <si>
    <t>Причины отклонений</t>
  </si>
  <si>
    <t>млн. рублей (без НДС)</t>
  </si>
  <si>
    <t>в базисном уровне цен</t>
  </si>
  <si>
    <t>ВСЕГО по инвестиционной программе, в том числе:</t>
  </si>
  <si>
    <t>Примечание: Словосочетания вида "год N", "год (N-1)", "год (N+1)" в различных падежах заменяются указанием года (четыре цифры и слово "год" в соответствующем падеже), который определяется как отчетный год плюс или минус количество лет, равных числу, указанному в словосочетании соответственно после знака "+" или "-".</t>
  </si>
  <si>
    <t>нематериальные активы</t>
  </si>
  <si>
    <t>основные средства</t>
  </si>
  <si>
    <t>МВхА</t>
  </si>
  <si>
    <t>Мвар</t>
  </si>
  <si>
    <t>км ЛЭП</t>
  </si>
  <si>
    <t>МВт</t>
  </si>
  <si>
    <t>Другое</t>
  </si>
  <si>
    <t>* Заполняется в случае, если сетевой объект будет использован для выдачи мощности генерирующего объекта, который будет осуществлять поставки электроэнергии и мощности в соответствии с договором о предоставлении мощности</t>
  </si>
  <si>
    <t>км ВЛ 2-цеп</t>
  </si>
  <si>
    <t>км ВЛ 1-цеп</t>
  </si>
  <si>
    <t>км КЛ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</si>
  <si>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</si>
  <si>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 (мероприятия, направленные на снижение эксплуатационных затрат) оказания услуг в сфере электроэнергетики</t>
  </si>
  <si>
    <t>Повышение надежности оказываемых услуг в сфере электроэнергетики</t>
  </si>
  <si>
    <t>Повышение качества оказываемых услуг в сфере электроэнергетики</t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</si>
  <si>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</si>
  <si>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</si>
  <si>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Инвестиции, связанные с деятельностью, не относящейся к сфере электроэнергетики</t>
  </si>
  <si>
    <t>4.1</t>
  </si>
  <si>
    <t>4.2</t>
  </si>
  <si>
    <t>4.3</t>
  </si>
  <si>
    <t>4.4</t>
  </si>
  <si>
    <t>5.1</t>
  </si>
  <si>
    <t>5.2</t>
  </si>
  <si>
    <t>5.3</t>
  </si>
  <si>
    <t>5.4</t>
  </si>
  <si>
    <t>6.1</t>
  </si>
  <si>
    <t>6.2</t>
  </si>
  <si>
    <t>6.3</t>
  </si>
  <si>
    <t>6.4</t>
  </si>
  <si>
    <t>7.1</t>
  </si>
  <si>
    <t>7.2</t>
  </si>
  <si>
    <t>7.3</t>
  </si>
  <si>
    <t>7.4</t>
  </si>
  <si>
    <t>8.1</t>
  </si>
  <si>
    <t>8.2</t>
  </si>
  <si>
    <t>8.3</t>
  </si>
  <si>
    <t>8.4</t>
  </si>
  <si>
    <t>9.1</t>
  </si>
  <si>
    <t>9.2</t>
  </si>
  <si>
    <t>9.3</t>
  </si>
  <si>
    <t>9.4</t>
  </si>
  <si>
    <t>10.1</t>
  </si>
  <si>
    <t>10.2</t>
  </si>
  <si>
    <t>10.3</t>
  </si>
  <si>
    <t>10.4</t>
  </si>
  <si>
    <t>Наименование центра питания</t>
  </si>
  <si>
    <t>Место расположения центра питания: субъект Российской Федерации, район, ближайший населенный пункт</t>
  </si>
  <si>
    <t>Установленная мощность центра питания, МВА</t>
  </si>
  <si>
    <t>Фактический резерв мощности для присоединения потребителей, кВт</t>
  </si>
  <si>
    <t>Фактическое расширение пропускной способности, кВт</t>
  </si>
  <si>
    <t>Фактическое снижение потерь, кВтхч/год</t>
  </si>
  <si>
    <t>реквизиты решения органа исполнительной власти, утвердившего инвестиционную программу</t>
  </si>
  <si>
    <t>1. Финансово-экономическая модель деятельности субъекта электроэнергетики</t>
  </si>
  <si>
    <t>№ п/п</t>
  </si>
  <si>
    <t>Показатель</t>
  </si>
  <si>
    <t>Ед. изм.</t>
  </si>
  <si>
    <t>в процентах, %</t>
  </si>
  <si>
    <t>БЮДЖЕТ ДОХОДОВ И РАСХОДОВ</t>
  </si>
  <si>
    <t>I</t>
  </si>
  <si>
    <t>Выручка от реализации товаров (работ, услуг) всего, в том числе*:</t>
  </si>
  <si>
    <t>млн. рублей</t>
  </si>
  <si>
    <t>1.1</t>
  </si>
  <si>
    <t>Производство и поставка электрической энергии и мощности всего, в том числе:</t>
  </si>
  <si>
    <t>производство и поставка электрической энергии на оптовом рынке электрической энергии и мощности</t>
  </si>
  <si>
    <t>1.1.2</t>
  </si>
  <si>
    <t>производство и поставка электрической мощности на оптовом рынке электрической энергии и мощности</t>
  </si>
  <si>
    <t>1.1.3</t>
  </si>
  <si>
    <t>производство и поставка электрической энергии (мощности) на розничных рынках электрической энергии</t>
  </si>
  <si>
    <t>1.2</t>
  </si>
  <si>
    <t>Производство и поставка тепловой энергии (мощности)</t>
  </si>
  <si>
    <t>1.3</t>
  </si>
  <si>
    <t>Оказание услуг по передаче электрической энергии</t>
  </si>
  <si>
    <t>1.4</t>
  </si>
  <si>
    <t>Оказание услуг по передаче тепловой энергии, теплоносителя</t>
  </si>
  <si>
    <t>1.5</t>
  </si>
  <si>
    <t>Оказание услуг по технологическому присоединению</t>
  </si>
  <si>
    <t>1.6</t>
  </si>
  <si>
    <t>Реализация электрической энергии и мощности</t>
  </si>
  <si>
    <t>1.7</t>
  </si>
  <si>
    <t>Реализации тепловой энергии (мощности)</t>
  </si>
  <si>
    <t>1.8</t>
  </si>
  <si>
    <t>Оказание услуг по оперативно-диспетчерскому управлению в электроэнергетике всего, в том числе:</t>
  </si>
  <si>
    <t>1.8.1</t>
  </si>
  <si>
    <t>в части управления технологическими режимами</t>
  </si>
  <si>
    <t>1.8.2</t>
  </si>
  <si>
    <t>в части обеспечения надежности</t>
  </si>
  <si>
    <t>1.9</t>
  </si>
  <si>
    <t>Прочая деятельность</t>
  </si>
  <si>
    <t>Себестоимость товаров (работ, услуг), коммерческие и управленческие расходы всего, в том числе:</t>
  </si>
  <si>
    <t>2.1</t>
  </si>
  <si>
    <t>2.1.1</t>
  </si>
  <si>
    <t>2.1.2</t>
  </si>
  <si>
    <t>2.1.3</t>
  </si>
  <si>
    <t>2.2</t>
  </si>
  <si>
    <t>2.3</t>
  </si>
  <si>
    <t>2.4</t>
  </si>
  <si>
    <t>2.5</t>
  </si>
  <si>
    <t>2.6</t>
  </si>
  <si>
    <t>2.7</t>
  </si>
  <si>
    <t>2.8</t>
  </si>
  <si>
    <t>2.8.1</t>
  </si>
  <si>
    <t>2.8.2</t>
  </si>
  <si>
    <t>2.9</t>
  </si>
  <si>
    <t>II.1</t>
  </si>
  <si>
    <t>Материальные расходы всего, в том числе:</t>
  </si>
  <si>
    <t>расходы на топливо на технологические цели</t>
  </si>
  <si>
    <t>покупная энергия, в том числе:</t>
  </si>
  <si>
    <t>2.1.2.1</t>
  </si>
  <si>
    <t>покупная электрическая энергия (мощность) всего, в том числе:</t>
  </si>
  <si>
    <t>2.1.2.1.1</t>
  </si>
  <si>
    <t>на технологические цели, включая энергию на компенсацию потерь при ее передаче</t>
  </si>
  <si>
    <t>2.1.2.1.2</t>
  </si>
  <si>
    <t>для последующей перепродажи</t>
  </si>
  <si>
    <t>2.1.2.2</t>
  </si>
  <si>
    <t>покупная тепловая энергия (мощность)</t>
  </si>
  <si>
    <t>сырье, материалы, запасные части, инструменты</t>
  </si>
  <si>
    <t>2.1.4</t>
  </si>
  <si>
    <t>прочие материальные расходы</t>
  </si>
  <si>
    <t>II.II</t>
  </si>
  <si>
    <t>Работы и услуги производственного характера всего, в том числе:</t>
  </si>
  <si>
    <t>2.2.1</t>
  </si>
  <si>
    <t>услуги по передаче электрической энергии по единой (национальной) общероссийской электрической сети</t>
  </si>
  <si>
    <t>2.2.2</t>
  </si>
  <si>
    <t>услуги по передаче электрической энергии по сетям территориальной сетевой организации</t>
  </si>
  <si>
    <t>2.2.3</t>
  </si>
  <si>
    <t>услуги по передаче тепловой энергии, теплоносителя</t>
  </si>
  <si>
    <t>2.2.4</t>
  </si>
  <si>
    <t>услуги инфраструктурных организаций*****</t>
  </si>
  <si>
    <t>2.2.5</t>
  </si>
  <si>
    <t>прочие услуги производственного характера</t>
  </si>
  <si>
    <t>II.III</t>
  </si>
  <si>
    <t>Расходы на оплату труда с учетом страховых взносов</t>
  </si>
  <si>
    <t>II.IV</t>
  </si>
  <si>
    <t>Амортизация основных средств и нематериальных активов</t>
  </si>
  <si>
    <t>II.V</t>
  </si>
  <si>
    <t>Налоги и сборы всего, в том числе:</t>
  </si>
  <si>
    <t>2.5.1</t>
  </si>
  <si>
    <t>налог на имущество организации</t>
  </si>
  <si>
    <t>2.5.2</t>
  </si>
  <si>
    <t>прочие налоги и сборы</t>
  </si>
  <si>
    <t>II.VI</t>
  </si>
  <si>
    <t>Прочие расходы всего, в том числе:</t>
  </si>
  <si>
    <t>2.6.1</t>
  </si>
  <si>
    <t>работы и услуги непроизводственного характера</t>
  </si>
  <si>
    <t>2.6.2</t>
  </si>
  <si>
    <t>арендная плата, лизинговые платежи</t>
  </si>
  <si>
    <t>2.6.3</t>
  </si>
  <si>
    <t>иные прочие расходы</t>
  </si>
  <si>
    <t>II.VII</t>
  </si>
  <si>
    <t>Иные сведения:</t>
  </si>
  <si>
    <t>2.7.1</t>
  </si>
  <si>
    <t>Расходы на ремонт</t>
  </si>
  <si>
    <t>2.7.2</t>
  </si>
  <si>
    <t>Коммерческие расходы</t>
  </si>
  <si>
    <t>2.7.3</t>
  </si>
  <si>
    <t>Управленческие расходы</t>
  </si>
  <si>
    <t>III</t>
  </si>
  <si>
    <t>3.1</t>
  </si>
  <si>
    <t>3.1.1</t>
  </si>
  <si>
    <t>3.1.2</t>
  </si>
  <si>
    <t>3.1.3</t>
  </si>
  <si>
    <t>3.2</t>
  </si>
  <si>
    <t>3.3</t>
  </si>
  <si>
    <t>3.4</t>
  </si>
  <si>
    <t>3.5</t>
  </si>
  <si>
    <t>3.6</t>
  </si>
  <si>
    <t>3.7</t>
  </si>
  <si>
    <t>3.8</t>
  </si>
  <si>
    <t>3.8.1</t>
  </si>
  <si>
    <t>3.8.2</t>
  </si>
  <si>
    <t>3.9</t>
  </si>
  <si>
    <t>IV</t>
  </si>
  <si>
    <t>Прочие доходы и расходы (сальдо) (строка 4.1 - строка 4.2)</t>
  </si>
  <si>
    <t>Прочие доходы всего, в том числе:</t>
  </si>
  <si>
    <t>4.1.1</t>
  </si>
  <si>
    <t>доходы от участия в других организациях</t>
  </si>
  <si>
    <t>4.1.2</t>
  </si>
  <si>
    <t>проценты к получению</t>
  </si>
  <si>
    <t>4.1.3</t>
  </si>
  <si>
    <t>восстановление резервов всего, в том числе:</t>
  </si>
  <si>
    <t>4.1.3.1</t>
  </si>
  <si>
    <t>по сомнительным долгам</t>
  </si>
  <si>
    <t>4.1.4</t>
  </si>
  <si>
    <t>прочие внереализационные доходы</t>
  </si>
  <si>
    <t>4.2.1</t>
  </si>
  <si>
    <t>расходы, связанные с персоналом</t>
  </si>
  <si>
    <t>4.2.2</t>
  </si>
  <si>
    <t>проценты к уплате</t>
  </si>
  <si>
    <t>4.2.3</t>
  </si>
  <si>
    <t>создание резервов всего, в том числе:</t>
  </si>
  <si>
    <t>4.2.3.1</t>
  </si>
  <si>
    <t>4.2.4</t>
  </si>
  <si>
    <t>прочие внереализационные расходы</t>
  </si>
  <si>
    <t>V</t>
  </si>
  <si>
    <t>Прибыль (убыток) до налогообложения (строка III + строка IV) всего, в том числе:</t>
  </si>
  <si>
    <t>Производство и поставка электрической энергии на оптовом рынке электрической энергии и мощности</t>
  </si>
  <si>
    <t>5.1.1</t>
  </si>
  <si>
    <t>5.1.2</t>
  </si>
  <si>
    <t>5.1.3</t>
  </si>
  <si>
    <t>5.5</t>
  </si>
  <si>
    <t>5.6</t>
  </si>
  <si>
    <t>5.7</t>
  </si>
  <si>
    <t>5.8</t>
  </si>
  <si>
    <t>5.8.1</t>
  </si>
  <si>
    <t>5.8.2</t>
  </si>
  <si>
    <t>5.9</t>
  </si>
  <si>
    <t>VI</t>
  </si>
  <si>
    <t>Налог на прибыль всего, в том числе:</t>
  </si>
  <si>
    <t>6.1.1</t>
  </si>
  <si>
    <t>6.1.2</t>
  </si>
  <si>
    <t>6.1.3</t>
  </si>
  <si>
    <t>Производство и поставка тепловой энергии (мощности);</t>
  </si>
  <si>
    <t>Оказание услуг по передаче электрической энергии;</t>
  </si>
  <si>
    <t>Оказание услуг по передаче тепловой энергии, теплоносителя;</t>
  </si>
  <si>
    <t>6.5</t>
  </si>
  <si>
    <t>Оказание услуг по технологическому присоединению;</t>
  </si>
  <si>
    <t>6.6</t>
  </si>
  <si>
    <t>Реализация электрической энергии и мощности;</t>
  </si>
  <si>
    <t>6.7</t>
  </si>
  <si>
    <t>Реализации тепловой энергии (мощности);</t>
  </si>
  <si>
    <t>6.8</t>
  </si>
  <si>
    <t>6.8.1</t>
  </si>
  <si>
    <t>6.8.2</t>
  </si>
  <si>
    <t>6.9</t>
  </si>
  <si>
    <t>Прочая деятельность;</t>
  </si>
  <si>
    <t>VII</t>
  </si>
  <si>
    <t>Чистая прибыль (убыток) всего, в том числе:</t>
  </si>
  <si>
    <t>7.1.1</t>
  </si>
  <si>
    <t>7.1.2</t>
  </si>
  <si>
    <t>7.1.3</t>
  </si>
  <si>
    <t>7.5</t>
  </si>
  <si>
    <t>7.6</t>
  </si>
  <si>
    <t>7.7</t>
  </si>
  <si>
    <t>7.8</t>
  </si>
  <si>
    <t>7.8.1</t>
  </si>
  <si>
    <t>7.8.2</t>
  </si>
  <si>
    <t>7.9</t>
  </si>
  <si>
    <t>VIII</t>
  </si>
  <si>
    <t>Направления использования чистой прибыли</t>
  </si>
  <si>
    <t>15.1.3</t>
  </si>
  <si>
    <t>на рефинансирование кредитов и займов</t>
  </si>
  <si>
    <t>15.2</t>
  </si>
  <si>
    <t>Выплата дивидендов</t>
  </si>
  <si>
    <t>15.3</t>
  </si>
  <si>
    <t>Прочие выплаты по финансовым операциям</t>
  </si>
  <si>
    <t>XVI</t>
  </si>
  <si>
    <t>XVII</t>
  </si>
  <si>
    <t>Сальдо денежных средств по инвестиционным операциям всего (строка XII - строка XIII), всего в том числе</t>
  </si>
  <si>
    <t>17.1</t>
  </si>
  <si>
    <t>Сальдо денежных средств по инвестиционным операциям</t>
  </si>
  <si>
    <t>17.2</t>
  </si>
  <si>
    <t>Сальдо денежных средств по прочей деятельности</t>
  </si>
  <si>
    <t>XVIII</t>
  </si>
  <si>
    <t>18.1</t>
  </si>
  <si>
    <t>Сальдо денежных средств по привлечению и погашению кредитов и займов</t>
  </si>
  <si>
    <t>18.2</t>
  </si>
  <si>
    <t>Сальдо денежных средств по прочей финансовой деятельности</t>
  </si>
  <si>
    <t>XIX</t>
  </si>
  <si>
    <t>Сальдо денежных средств от транзитных операций</t>
  </si>
  <si>
    <t>XX</t>
  </si>
  <si>
    <t>Итого сальдо денежных средств (строка XVI+строка XVII+строка XVIII+строка XIX)</t>
  </si>
  <si>
    <t>XXI</t>
  </si>
  <si>
    <t>Остаток денежных средств на начало периода</t>
  </si>
  <si>
    <t>Остаток денежных средств на конец периода</t>
  </si>
  <si>
    <t>XXIII</t>
  </si>
  <si>
    <t>-</t>
  </si>
  <si>
    <t>23.1</t>
  </si>
  <si>
    <t>Дебиторская задолженность на конец периода всего, в том числе:</t>
  </si>
  <si>
    <t>23.1.1</t>
  </si>
  <si>
    <t>производство и поставка электрической энергии и мощности всего, в том числе:</t>
  </si>
  <si>
    <t>из нее просроченная</t>
  </si>
  <si>
    <t>23.1.1.1</t>
  </si>
  <si>
    <t>23.1.1.2</t>
  </si>
  <si>
    <t>23.1.1.2.a</t>
  </si>
  <si>
    <t>23.1.1.3</t>
  </si>
  <si>
    <t>23.1.1.3.a</t>
  </si>
  <si>
    <t>23.1.2</t>
  </si>
  <si>
    <t>производство и поставка тепловой энергии (мощности)</t>
  </si>
  <si>
    <t>23.1.2.a</t>
  </si>
  <si>
    <t>23.1.3</t>
  </si>
  <si>
    <t>оказание услуг по передаче электрической энергии</t>
  </si>
  <si>
    <t>23.1.4</t>
  </si>
  <si>
    <t>оказание услуг по передаче тепловой энергии, теплоносителя</t>
  </si>
  <si>
    <t>23.1.4.a</t>
  </si>
  <si>
    <t>23.1.5</t>
  </si>
  <si>
    <t>оказание услуг по технологическому присоединению</t>
  </si>
  <si>
    <t>23.1.5.a</t>
  </si>
  <si>
    <t>23.1.7</t>
  </si>
  <si>
    <t>реализация электрической энергии и мощности</t>
  </si>
  <si>
    <t>реализации тепловой энергии (мощности)</t>
  </si>
  <si>
    <t>23.1.8</t>
  </si>
  <si>
    <t>оказание услуг по оперативно-диспетчерскому управлению в электроэнергетике всего, в том числе:</t>
  </si>
  <si>
    <t>23.1.8.1</t>
  </si>
  <si>
    <t>23.1.8.2</t>
  </si>
  <si>
    <t>23.1.8.2.a</t>
  </si>
  <si>
    <t>23.1.9</t>
  </si>
  <si>
    <t>прочая деятельность</t>
  </si>
  <si>
    <t>млн.рублей</t>
  </si>
  <si>
    <t>23.2</t>
  </si>
  <si>
    <t>Кредиторская задолженность на конец периода всего, в том числе:</t>
  </si>
  <si>
    <t>23.2.1</t>
  </si>
  <si>
    <t>поставщикам топлива на технологические цели</t>
  </si>
  <si>
    <t>23.2.2</t>
  </si>
  <si>
    <t>поставщикам покупной энергии всего, в том числе:</t>
  </si>
  <si>
    <t>23.2.2.1</t>
  </si>
  <si>
    <t>на оптовом рынке электрической энергии и мощности</t>
  </si>
  <si>
    <t>23.2.2.2</t>
  </si>
  <si>
    <t>на розничных рынках</t>
  </si>
  <si>
    <t>23.2.3</t>
  </si>
  <si>
    <t>по оплате услуг на передачу электрической энергии по единой (национальной) общероссийской электрической сети</t>
  </si>
  <si>
    <t>23.2.4</t>
  </si>
  <si>
    <t>по оплате услуг территориальных сетевых организаций</t>
  </si>
  <si>
    <t>23.2.4.a</t>
  </si>
  <si>
    <t>23.2.5</t>
  </si>
  <si>
    <t>перед персоналом по оплате труда</t>
  </si>
  <si>
    <t>23.2.6</t>
  </si>
  <si>
    <t>перед бюджетами и внебюджетными фондами</t>
  </si>
  <si>
    <t>23.2.6.a</t>
  </si>
  <si>
    <t>23.2.7</t>
  </si>
  <si>
    <t>по договорам технологического присоединения</t>
  </si>
  <si>
    <t>23.2.8</t>
  </si>
  <si>
    <t>по обязательствам перед поставщиками и подрядчиками по исполнению инвестиционной программы</t>
  </si>
  <si>
    <t>23.2.9</t>
  </si>
  <si>
    <t>прочая кредиторская задолженность</t>
  </si>
  <si>
    <t>23.3</t>
  </si>
  <si>
    <t>Отношение поступлений денежных средств к выручке от реализованных товаров и оказанных услуг (с учетом НДС) всего, в том числе:</t>
  </si>
  <si>
    <t>23.3.1</t>
  </si>
  <si>
    <t>от производства и поставки электрической энергии и мощности</t>
  </si>
  <si>
    <t>23.3.1.1</t>
  </si>
  <si>
    <t>от производства и поставки электрической энергии на оптовом рынке электрической энергии и мощности</t>
  </si>
  <si>
    <t>23.3.1.2</t>
  </si>
  <si>
    <t>от производства и поставки электрической мощности на оптовом рынке электрической энергии и мощности</t>
  </si>
  <si>
    <t>23.3.1.3</t>
  </si>
  <si>
    <t>от производства и поставки электрической энергии (мощности) на розничных рынках электрической энергии</t>
  </si>
  <si>
    <t>23.3.2</t>
  </si>
  <si>
    <t>от производства и поставки тепловой энергии (мощности)</t>
  </si>
  <si>
    <t>23.3.3</t>
  </si>
  <si>
    <t>от оказания услуг по передаче электрической энергии</t>
  </si>
  <si>
    <t>23.3.4</t>
  </si>
  <si>
    <t>от оказания услуг по передаче тепловой энергии, теплоносителя</t>
  </si>
  <si>
    <t>23.3.5</t>
  </si>
  <si>
    <t>от реализации электрической энергии и мощности</t>
  </si>
  <si>
    <t>23.3.6</t>
  </si>
  <si>
    <t>от реализации тепловой энергии (мощности)</t>
  </si>
  <si>
    <t>23.3.7</t>
  </si>
  <si>
    <t>от оказания услуг по оперативно-диспетчерскому управлению в электроэнергетике всего, в том числе:</t>
  </si>
  <si>
    <t>23.3.7.1</t>
  </si>
  <si>
    <t>23.3.7.2</t>
  </si>
  <si>
    <t>ТЕХНИКО-ЭКОНОМИЧЕСКИЕ ПОКАЗАТЕЛИ</t>
  </si>
  <si>
    <t>XXIV</t>
  </si>
  <si>
    <t>В отношении деятельности по производству электрической, тепловой энергии (мощности)</t>
  </si>
  <si>
    <t>X</t>
  </si>
  <si>
    <t>24.1</t>
  </si>
  <si>
    <t>Установленная электрическая мощность</t>
  </si>
  <si>
    <t>24.2</t>
  </si>
  <si>
    <t>Установленная тепловая мощность</t>
  </si>
  <si>
    <t>Гкал/час</t>
  </si>
  <si>
    <t>24.3</t>
  </si>
  <si>
    <t>Располагаемая электрическая мощность</t>
  </si>
  <si>
    <t>24.4</t>
  </si>
  <si>
    <t>Присоединенная тепловая мощность</t>
  </si>
  <si>
    <t>24.5</t>
  </si>
  <si>
    <t>Объем выработанной электрической энергии</t>
  </si>
  <si>
    <t>млн.кВт.ч</t>
  </si>
  <si>
    <t>24.6</t>
  </si>
  <si>
    <t>Объем продукции отпущенной с шин (коллекторов)</t>
  </si>
  <si>
    <t>24.6.1</t>
  </si>
  <si>
    <t>электрической энергии</t>
  </si>
  <si>
    <t>24.6.2</t>
  </si>
  <si>
    <t>тепловой энергии</t>
  </si>
  <si>
    <t>тыс.Гкал</t>
  </si>
  <si>
    <t>24.7</t>
  </si>
  <si>
    <t>Объем покупной продукции для последующей продажи</t>
  </si>
  <si>
    <t>24.7.1</t>
  </si>
  <si>
    <t>24.7.2</t>
  </si>
  <si>
    <t>электрической мощности</t>
  </si>
  <si>
    <t>24.7.3</t>
  </si>
  <si>
    <t>24.8</t>
  </si>
  <si>
    <t>Объем покупной продукции на технологические цели</t>
  </si>
  <si>
    <t>24.8.1</t>
  </si>
  <si>
    <t>24.8.2</t>
  </si>
  <si>
    <t>24.9</t>
  </si>
  <si>
    <t>Объем продукции отпущенной (проданной) потребителям</t>
  </si>
  <si>
    <t>24.9.1</t>
  </si>
  <si>
    <t>24.9.2</t>
  </si>
  <si>
    <t>24.9.3</t>
  </si>
  <si>
    <t>XXV</t>
  </si>
  <si>
    <t>В отношении деятельности по передаче электрической энергии</t>
  </si>
  <si>
    <t>25.1</t>
  </si>
  <si>
    <t>Объем отпуска электрической энергии из сети (полезный отпуск) всего, в том числе:</t>
  </si>
  <si>
    <t>25.1.1</t>
  </si>
  <si>
    <t>потребителям, присоединенным к единой (национальной) общероссийской электрической сети всего, в том числе:</t>
  </si>
  <si>
    <t>25.1.1.1</t>
  </si>
  <si>
    <t>территориальные сетевые организации</t>
  </si>
  <si>
    <t>25.1.1.2</t>
  </si>
  <si>
    <t>потребители, не являющиеся территориальными сетевыми организациями</t>
  </si>
  <si>
    <t>25.2</t>
  </si>
  <si>
    <t>Объем технологического расхода (потерь) при передаче электрической энергии</t>
  </si>
  <si>
    <t>25.3</t>
  </si>
  <si>
    <t>Заявленная мощность***/фактическая мощность всего, в том числе:</t>
  </si>
  <si>
    <t>25.3.1</t>
  </si>
  <si>
    <t>потребителей, присоединенных к единой (национальной) общероссийской электрической сети всего, в том числе:</t>
  </si>
  <si>
    <t>25.3.1.1</t>
  </si>
  <si>
    <t>25.3.1.2</t>
  </si>
  <si>
    <t>25.4</t>
  </si>
  <si>
    <t>Количество условных единиц обслуживаемого электросетевого оборудования</t>
  </si>
  <si>
    <t>у.е.</t>
  </si>
  <si>
    <t>25.5</t>
  </si>
  <si>
    <t>XXVI</t>
  </si>
  <si>
    <t>В отношении сбытовой деятельности</t>
  </si>
  <si>
    <t>26.1</t>
  </si>
  <si>
    <t>Полезный отпуск электрической энергии потребителям</t>
  </si>
  <si>
    <t>26.2</t>
  </si>
  <si>
    <t>Отпуск тепловой энергии потребителям</t>
  </si>
  <si>
    <t>26.3</t>
  </si>
  <si>
    <t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</t>
  </si>
  <si>
    <t>26.4</t>
  </si>
  <si>
    <t>Необходимая валовая выручка сбытовой организации без учета затрат на покупку тепловой энергии и оплаты услуг по ее передаче</t>
  </si>
  <si>
    <t>XXVII</t>
  </si>
  <si>
    <t>В отношении деятельности по оперативно-диспетчерскому управлению</t>
  </si>
  <si>
    <t>27.1</t>
  </si>
  <si>
    <t>Установленная мощность в Единой энергетической системе России, в том числе</t>
  </si>
  <si>
    <t>27.1.1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</si>
  <si>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оптовом рынке</t>
  </si>
  <si>
    <t>27.1.2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</si>
  <si>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розничном рынке</t>
  </si>
  <si>
    <t>27.1.3</t>
  </si>
  <si>
    <t>средняя мощность поставки электрической энергии по группам точек поставки импорта на оптовом рынке</t>
  </si>
  <si>
    <t>27.2</t>
  </si>
  <si>
    <t>Объем потребления в Единой энергетической системе России, в том числе</t>
  </si>
  <si>
    <t>27.2.1</t>
  </si>
  <si>
    <t>суммарный объем потребления (покупки) электрической энергии по всем группам точек поставки, зарегистрированным на оптовом рынке</t>
  </si>
  <si>
    <t>27.2.2</t>
  </si>
  <si>
    <t>суммарный объем поставки электрической энергии на экспорт из России</t>
  </si>
  <si>
    <t>27.3</t>
  </si>
  <si>
    <t>Собственная необходимая валовая выручка субъекта оперативно-диспетчерского управления, всего в том числе</t>
  </si>
  <si>
    <t>27.3.1</t>
  </si>
  <si>
    <t>27.3.2</t>
  </si>
  <si>
    <t>XXVIII</t>
  </si>
  <si>
    <t>Среднесписочная численность работников</t>
  </si>
  <si>
    <t>чел.</t>
  </si>
  <si>
    <t>2 Источники финансирования инвестиционной программы субъекта электроэнергетики</t>
  </si>
  <si>
    <t>Собственные средства всего, в том числе:</t>
  </si>
  <si>
    <t>Прибыль, направляемая на инвестиции, в том числе:</t>
  </si>
  <si>
    <t>1.1.1</t>
  </si>
  <si>
    <t>полученная от реализации продукции и оказанных услуг по регулируемым ценам (тарифам):</t>
  </si>
  <si>
    <t>1.1.1.1</t>
  </si>
  <si>
    <t>производства и поставки электрической энергии и мощности</t>
  </si>
  <si>
    <t>1.1.1.1.1</t>
  </si>
  <si>
    <t>1.1.1.1.2</t>
  </si>
  <si>
    <t>1.1.1.1.3</t>
  </si>
  <si>
    <t>1.1.1.2</t>
  </si>
  <si>
    <t>производства и поставки тепловой энергии (мощности)</t>
  </si>
  <si>
    <t>1.1.1.3</t>
  </si>
  <si>
    <t>оказания услуг по передаче электрической энергии</t>
  </si>
  <si>
    <t>1.1.1.4</t>
  </si>
  <si>
    <t>оказания услуг по передаче тепловой энергии, теплоносителя</t>
  </si>
  <si>
    <t>1.1.1.5</t>
  </si>
  <si>
    <t>от технологического присоединения, в том числе</t>
  </si>
  <si>
    <t>1.1.1.5.1</t>
  </si>
  <si>
    <t>от технологического присоединения объектов по производству электрической и тепловой энергии</t>
  </si>
  <si>
    <t>1.1.1.5.1.а</t>
  </si>
  <si>
    <t>авансовое использование прибыли</t>
  </si>
  <si>
    <t>1.1.1.5.2</t>
  </si>
  <si>
    <t>от технологического присоединения потребителей</t>
  </si>
  <si>
    <t>1.1.1.5.2.а</t>
  </si>
  <si>
    <t>1.1.1.6</t>
  </si>
  <si>
    <t>реализации электрической энергии и мощности</t>
  </si>
  <si>
    <t>1.1.1.7</t>
  </si>
  <si>
    <t>1.1.1.8</t>
  </si>
  <si>
    <t>оказания услуг по оперативно-диспетчерскому управлению в электроэнергетике всего, в том числе:</t>
  </si>
  <si>
    <t>1.1.1.8.1</t>
  </si>
  <si>
    <t>1.1.1.8.2</t>
  </si>
  <si>
    <t>прибыль от продажи электрической энергии (мощности) по нерегулируемым ценам, всего в том числе:</t>
  </si>
  <si>
    <t>1.1.2.1</t>
  </si>
  <si>
    <t>1.1.2.2</t>
  </si>
  <si>
    <t>1.1.2.3</t>
  </si>
  <si>
    <t>прочая прибыль</t>
  </si>
  <si>
    <t>Амортизация основных средств всего, в том числе:</t>
  </si>
  <si>
    <t>1.2.1</t>
  </si>
  <si>
    <t>текущая амортизация, учтенная в ценах (тарифах) всего, в том числе:</t>
  </si>
  <si>
    <t>1.2.1.1</t>
  </si>
  <si>
    <t>производство и поставка электрической энергии и мощности</t>
  </si>
  <si>
    <t>1.2.1.1.1</t>
  </si>
  <si>
    <t>1.2.1.1.2</t>
  </si>
  <si>
    <t>1.2.1.1.3</t>
  </si>
  <si>
    <t>1.2.1.2</t>
  </si>
  <si>
    <t>1.2.1.3</t>
  </si>
  <si>
    <t>1.2.1.4</t>
  </si>
  <si>
    <t>1.2.1.5</t>
  </si>
  <si>
    <t>1.2.1.6</t>
  </si>
  <si>
    <t>1.2.1.7</t>
  </si>
  <si>
    <t>1.2.1.7.1</t>
  </si>
  <si>
    <t>1.2.1.7.2</t>
  </si>
  <si>
    <t>1.2.2</t>
  </si>
  <si>
    <t>прочая текущая амортизация</t>
  </si>
  <si>
    <t>1.2.3</t>
  </si>
  <si>
    <t>недоиспользованная амортизация прошлых лет всего, в том числе:</t>
  </si>
  <si>
    <t>1.2.3.1</t>
  </si>
  <si>
    <t>1.2.3.1.1</t>
  </si>
  <si>
    <t>1.2.3.1.2.</t>
  </si>
  <si>
    <t>1.2.3.1.2</t>
  </si>
  <si>
    <t>1.2.3.2</t>
  </si>
  <si>
    <t>1.2.3.3</t>
  </si>
  <si>
    <t>1.2.3.4</t>
  </si>
  <si>
    <t>1.2.3.5</t>
  </si>
  <si>
    <t>1.2.3.6</t>
  </si>
  <si>
    <t>1.2.3.7</t>
  </si>
  <si>
    <t>1.2.3.7.1</t>
  </si>
  <si>
    <t>1.2.3.7.2</t>
  </si>
  <si>
    <t>Возврат налога на добавленную стоимость****</t>
  </si>
  <si>
    <t>Прочие собственные средства всего, в том числе:</t>
  </si>
  <si>
    <t>1.4.1</t>
  </si>
  <si>
    <t>средства от эмиссии акций</t>
  </si>
  <si>
    <t>1.4.2</t>
  </si>
  <si>
    <t>остаток собственных средств на начало года</t>
  </si>
  <si>
    <t>II</t>
  </si>
  <si>
    <t>Привлеченные средства всего, в том числе:</t>
  </si>
  <si>
    <t>Кредиты</t>
  </si>
  <si>
    <t>Облигационные займы</t>
  </si>
  <si>
    <t>Вексели</t>
  </si>
  <si>
    <t>Займы организаций</t>
  </si>
  <si>
    <t>Бюджетное финансирование</t>
  </si>
  <si>
    <t>средства федерального бюджета</t>
  </si>
  <si>
    <t>2.5.1.1</t>
  </si>
  <si>
    <t>в том числе средства федерального бюджета, недоиспользованные в прошлых периодах</t>
  </si>
  <si>
    <t>средства консолидированного бюджета субъекта Российской Федерации</t>
  </si>
  <si>
    <t>2.5.2.1</t>
  </si>
  <si>
    <t>в том числе средства консолидированного бюджета субъекта Российской Федерации, недоиспользованные в прошлых периодах</t>
  </si>
  <si>
    <t>Использование лизинга</t>
  </si>
  <si>
    <t>Прочие привлеченные средства</t>
  </si>
  <si>
    <t>3.1.</t>
  </si>
  <si>
    <t>Объем финансирования мероприятий по технологическому присоединению льготных категорий заявителей максимальной присоединяемой мощностью до 150 кВт, в том числе за счет:</t>
  </si>
  <si>
    <t>цен (тарифов) на услуги по передаче электрической энергии;</t>
  </si>
  <si>
    <t>амортизации, учтенной в ценах (тарифах) на услуги по передаче электрической энергии;</t>
  </si>
  <si>
    <t>кредитов</t>
  </si>
  <si>
    <t>Для субъектов электроэнергетики, осуществляющих регулируемые виды деятельности с использованием метода доходности инвестированного капитала</t>
  </si>
  <si>
    <t>3.2.1</t>
  </si>
  <si>
    <t>возврат инвестированного капитала, направляемый на инвестиции</t>
  </si>
  <si>
    <t>3.2.2</t>
  </si>
  <si>
    <t>доход на инвестированный капитал, направляемый на инвестиции</t>
  </si>
  <si>
    <t>3.2.3</t>
  </si>
  <si>
    <t>заемные средства, направляемые на инвестиции</t>
  </si>
  <si>
    <t>Примечание:</t>
  </si>
  <si>
    <t>** строка заполняется в объеме притока денежных средств от эмиссии акций. В случае оплаты эмиссии акций с использованием не денежных операций, данная строка не заполняется</t>
  </si>
  <si>
    <t>*** указывается на основании заключенных договоров на оказание услуг по передаче электрической энергии</t>
  </si>
  <si>
    <t>***** указывается суммарно стоимость оказанных субъекту электроэнергетики услуг</t>
  </si>
  <si>
    <t>Приложение № 10</t>
  </si>
  <si>
    <t>     Форма 10. Отчет об исполнении плана финансирования капитальных вложений по инвестиционным проектам инвестиционной программы (квартальный)</t>
  </si>
  <si>
    <t>Остаток финансирования капитальных вложений на конец отчетного периода в прогнозных ценах соответствующих лет, млн. рублей (с НДС)</t>
  </si>
  <si>
    <t>Отклонение от плана финансирования по итогам отчетного периода</t>
  </si>
  <si>
    <t>Всего</t>
  </si>
  <si>
    <t>I квартал</t>
  </si>
  <si>
    <t>II квартал</t>
  </si>
  <si>
    <t>III квартал</t>
  </si>
  <si>
    <t>IV квартал</t>
  </si>
  <si>
    <t>Приложение № 11</t>
  </si>
  <si>
    <t>      Форма 11. Отчет об исполнении плана финансирования капитальных вложений по источникам финансирования инвестиционных проектов инвестиционной программы (квартальный)</t>
  </si>
  <si>
    <t>Финансирование капитальных вложений, млн. рублей (с НДС)</t>
  </si>
  <si>
    <t>Приложение № 12</t>
  </si>
  <si>
    <t>                  Форма 12. Отчет об исполнении плана освоения капитальных вложений по инвестиционным проектам инвестиционной программы (квартальный)</t>
  </si>
  <si>
    <t>Остаток освоения капитальных вложений на конец отчетного периода, млн.рублей (без НДС)</t>
  </si>
  <si>
    <t>Отклонение от плана освоения по итогам отчетного периода</t>
  </si>
  <si>
    <t>млн.рублей (без НДС)</t>
  </si>
  <si>
    <t>б</t>
  </si>
  <si>
    <t>Приложение № 13</t>
  </si>
  <si>
    <t>               Форма 13. Отчет об исполнении плана ввода основных средств по инвестиционным проектам инвестиционной программы (квартальный)</t>
  </si>
  <si>
    <t>Первоначальная стоимость принимаемых к учету основных средств и нематериальных активов, млн. рублей(без НДС)</t>
  </si>
  <si>
    <t>5.1.</t>
  </si>
  <si>
    <t>5.2.</t>
  </si>
  <si>
    <t>5.3.</t>
  </si>
  <si>
    <t>5.4.</t>
  </si>
  <si>
    <t>5.5.</t>
  </si>
  <si>
    <t>5.6.</t>
  </si>
  <si>
    <t>5.7.</t>
  </si>
  <si>
    <t>5.1.1.</t>
  </si>
  <si>
    <t>5.1.2.</t>
  </si>
  <si>
    <t>5.1.3.</t>
  </si>
  <si>
    <t>5.1.4.</t>
  </si>
  <si>
    <t>5.1.5.</t>
  </si>
  <si>
    <t>5.1.6.</t>
  </si>
  <si>
    <t>5.1.7.</t>
  </si>
  <si>
    <t>5.2.1.</t>
  </si>
  <si>
    <t>5.2.2.</t>
  </si>
  <si>
    <t>5.2.3.</t>
  </si>
  <si>
    <t>5.2.4.</t>
  </si>
  <si>
    <t>5.2.5.</t>
  </si>
  <si>
    <t>5.2.6.</t>
  </si>
  <si>
    <t>5.2.7.</t>
  </si>
  <si>
    <t>5.3.1.</t>
  </si>
  <si>
    <t>5.3.2.</t>
  </si>
  <si>
    <t>5.3.3.</t>
  </si>
  <si>
    <t>5.3.4.</t>
  </si>
  <si>
    <t>5.3.5.</t>
  </si>
  <si>
    <t>5.3.6.</t>
  </si>
  <si>
    <t>5.3.7.</t>
  </si>
  <si>
    <t>5.4.1.</t>
  </si>
  <si>
    <t>5.4.2.</t>
  </si>
  <si>
    <t>5.4.3.</t>
  </si>
  <si>
    <t>5.4.4.</t>
  </si>
  <si>
    <t>5.4.5.</t>
  </si>
  <si>
    <t>5.4.6.</t>
  </si>
  <si>
    <t>5.4.7.</t>
  </si>
  <si>
    <t>Отклонение от плана ввода основных средств по итогам отчетного периода</t>
  </si>
  <si>
    <t>6.1.</t>
  </si>
  <si>
    <t>6.2.</t>
  </si>
  <si>
    <t>6.3.</t>
  </si>
  <si>
    <t>6.4.</t>
  </si>
  <si>
    <t>6.5.</t>
  </si>
  <si>
    <t>6.6.</t>
  </si>
  <si>
    <t>6.7.</t>
  </si>
  <si>
    <t>6.1.1.</t>
  </si>
  <si>
    <t>6.1.2.</t>
  </si>
  <si>
    <t>6.1.3.</t>
  </si>
  <si>
    <t>6.1.4.</t>
  </si>
  <si>
    <t>6.1.5..</t>
  </si>
  <si>
    <t>6.1.6.</t>
  </si>
  <si>
    <t>6.1.7.</t>
  </si>
  <si>
    <t>6.2.1.</t>
  </si>
  <si>
    <t>6.2.2.</t>
  </si>
  <si>
    <t>6.2.3.</t>
  </si>
  <si>
    <t>6.2.4.</t>
  </si>
  <si>
    <t>6.2.5.</t>
  </si>
  <si>
    <t>6.2.6.</t>
  </si>
  <si>
    <t>6.2.7.</t>
  </si>
  <si>
    <t>6.3.1.</t>
  </si>
  <si>
    <t>6.3.2.</t>
  </si>
  <si>
    <t>6.3.3.</t>
  </si>
  <si>
    <t>6.3.4.</t>
  </si>
  <si>
    <t>6.3.5.</t>
  </si>
  <si>
    <t>6.3.6.</t>
  </si>
  <si>
    <t>6.3.7.</t>
  </si>
  <si>
    <t>6.4.1.</t>
  </si>
  <si>
    <t>6.4.2.</t>
  </si>
  <si>
    <t>6.4.3.</t>
  </si>
  <si>
    <t>6.4.4.</t>
  </si>
  <si>
    <t>6.4.5.</t>
  </si>
  <si>
    <t>6.4.6.</t>
  </si>
  <si>
    <t>6.4.7.</t>
  </si>
  <si>
    <t>Приложение № 14</t>
  </si>
  <si>
    <t>            Форма 14. Отчет о постановке объектов электросетевого хозяйства под напряжение и (или) включении объектов капитального строительства для проведения пусконаладочных работ (квартальный)</t>
  </si>
  <si>
    <t>Наименование присоединяемого объекта генерации, который будет осуществлять поставки электроэнергии и мощности в соответствии с договором о предоставлении мощности</t>
  </si>
  <si>
    <t>7.1.</t>
  </si>
  <si>
    <t>7.2.</t>
  </si>
  <si>
    <t>7.3.</t>
  </si>
  <si>
    <t>7.4.</t>
  </si>
  <si>
    <t>7.5.</t>
  </si>
  <si>
    <t>8.1.</t>
  </si>
  <si>
    <t>8.2.</t>
  </si>
  <si>
    <t>8.3.</t>
  </si>
  <si>
    <t>8.4.</t>
  </si>
  <si>
    <t>8.5.</t>
  </si>
  <si>
    <t>9.1.</t>
  </si>
  <si>
    <t>9.2.</t>
  </si>
  <si>
    <t>9.3.</t>
  </si>
  <si>
    <t>9.4.</t>
  </si>
  <si>
    <t>9.5.</t>
  </si>
  <si>
    <t>10.1.</t>
  </si>
  <si>
    <t>10.2.</t>
  </si>
  <si>
    <t>10.3.</t>
  </si>
  <si>
    <t>10.4.</t>
  </si>
  <si>
    <t>10.5.</t>
  </si>
  <si>
    <t>Приложение № 15</t>
  </si>
  <si>
    <t>                            Форма 15. Отчет об исполнении плана ввода объектов инвестиционной деятельности (мощностей) в эксплуатацию (квартальный)</t>
  </si>
  <si>
    <t>кмКЛ</t>
  </si>
  <si>
    <t>Отклонения от плановых показателей по итогам отчетного периода</t>
  </si>
  <si>
    <t>6.1.5.</t>
  </si>
  <si>
    <t>7.6.</t>
  </si>
  <si>
    <t>7.7.</t>
  </si>
  <si>
    <t>Приложение № 16</t>
  </si>
  <si>
    <t>                    Форма 16. Отчет об исполнении плана вывода объектов инвестиционной деятельности (мощностей) из эксплуатации (квартальный)</t>
  </si>
  <si>
    <t>Наименование объекта выводимого из эксплуатации</t>
  </si>
  <si>
    <t>1 квартал</t>
  </si>
  <si>
    <t>Приложение № 17</t>
  </si>
  <si>
    <t>                   Форма 17. Отчет об исполнении основных этапов работ по инвестиционным проектам инвестиционной программы (квартальный)</t>
  </si>
  <si>
    <t>Всего, в том числе</t>
  </si>
  <si>
    <t>проектно-изыскательские работы</t>
  </si>
  <si>
    <t>строительные работы, реконструкция, монтаж оборудования</t>
  </si>
  <si>
    <t>оборудование и материалы</t>
  </si>
  <si>
    <t>прочие затраты</t>
  </si>
  <si>
    <t>Всего, в том числе:</t>
  </si>
  <si>
    <t>проектно-изыскательские работа</t>
  </si>
  <si>
    <t>Всего, в том числе′:</t>
  </si>
  <si>
    <t>7.1.1.</t>
  </si>
  <si>
    <t>7.1.2.</t>
  </si>
  <si>
    <t>7.1.3.</t>
  </si>
  <si>
    <t>7.1.4.</t>
  </si>
  <si>
    <t>7.1.5.</t>
  </si>
  <si>
    <t>7.2.1.</t>
  </si>
  <si>
    <t>7.2.2.</t>
  </si>
  <si>
    <t>7.2.3.</t>
  </si>
  <si>
    <t>7.2.4.</t>
  </si>
  <si>
    <t>7.2.5.</t>
  </si>
  <si>
    <t>7.3.1.</t>
  </si>
  <si>
    <t>7.3.2.</t>
  </si>
  <si>
    <t>7.3.3.</t>
  </si>
  <si>
    <t>7.3.4.</t>
  </si>
  <si>
    <t>7.3.5.</t>
  </si>
  <si>
    <t>7.4.1.</t>
  </si>
  <si>
    <t>7.4.2.</t>
  </si>
  <si>
    <t>7.4.3.</t>
  </si>
  <si>
    <t>7.4.4.</t>
  </si>
  <si>
    <t>7.4.5.</t>
  </si>
  <si>
    <t>Приложение № 18</t>
  </si>
  <si>
    <t>                       Форма 18. Отчет о фактических значениях количественных показателей по инвестиционным проектам инвестиционной программы (квартальный)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</si>
  <si>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 по итогам отчетного периода</t>
  </si>
  <si>
    <t>Приложение № 19</t>
  </si>
  <si>
    <t>         Форма 19. Отчет о достигнутых результатах в части, касающейся расширения пропускной способности, снижения потерь в сетях</t>
  </si>
  <si>
    <t>                       и увеличения резерва для присоединения потребителей отдельно по каждому центру питания</t>
  </si>
  <si>
    <t>                                           напряжением 35 кВ и выше (квартальный)</t>
  </si>
  <si>
    <t>                                                                         полное наименование субъекта электроэнергетики</t>
  </si>
  <si>
    <t>факт на конец отчетного периода</t>
  </si>
  <si>
    <t>     Форма 20. Отчет об исполнении финансового плана субъекта электроэнергетики (квартальный)</t>
  </si>
  <si>
    <t>                           полное наименование субъекта электроэнергетики</t>
  </si>
  <si>
    <t>Отклонение от плановых значений по итогам отчетного периода</t>
  </si>
  <si>
    <t>Производство й поставка электрической энергии и мощности всего, в том числе:</t>
  </si>
  <si>
    <t>Прибыль (убыток) от продаж (строка I - строка П) всего, в том числе:</t>
  </si>
  <si>
    <t>Сальдо денежных средств по операционной деятельности (строка Х - строка XI) всего, в том числе:</t>
  </si>
  <si>
    <t>Сальдо денежных средств по финансовым операциям всего (строка XIV - строка XV), в том числе</t>
  </si>
  <si>
    <t>ХХП</t>
  </si>
  <si>
    <t>23.1.1a</t>
  </si>
  <si>
    <t>23.1.1.l.a</t>
  </si>
  <si>
    <t>23.1.3.3</t>
  </si>
  <si>
    <t>23.1.6.3</t>
  </si>
  <si>
    <t>23.1.7.a</t>
  </si>
  <si>
    <t>23.1.8.a</t>
  </si>
  <si>
    <t>23.1.8.1.a</t>
  </si>
  <si>
    <t>23.1.9.a</t>
  </si>
  <si>
    <t>23.2.1a</t>
  </si>
  <si>
    <t>23.2.2.1.a</t>
  </si>
  <si>
    <t>23.2.2.2.a</t>
  </si>
  <si>
    <t>23.2.3.a</t>
  </si>
  <si>
    <t>23.2.5.a</t>
  </si>
  <si>
    <t>23.2.7.3</t>
  </si>
  <si>
    <t>23.2.8.a</t>
  </si>
  <si>
    <t>23.2.9.3</t>
  </si>
  <si>
    <t>Гкзл/чзс</t>
  </si>
  <si>
    <t>Необходимая валовая выручка сетевой организации в части содержания (строка 1.3-строка 2.2.1 - строка 2.2.2 - строка 2.1.2.1.1)</t>
  </si>
  <si>
    <t>Источники финансирования инвестиционной программы всего (строка 1+строка П) всего, в том числе::</t>
  </si>
  <si>
    <t>На инвестиции</t>
  </si>
  <si>
    <t>Резервный фонд</t>
  </si>
  <si>
    <t>Остаток на развитие</t>
  </si>
  <si>
    <t>IX</t>
  </si>
  <si>
    <t>Прибыль до налогообложения без учета процентов к уплате и амортизации (строка V + строка 4.2.2 + строка II.IV)</t>
  </si>
  <si>
    <t>Долг (кредиты и займы) на начало периода всего, в том числе:</t>
  </si>
  <si>
    <t>9.2.1</t>
  </si>
  <si>
    <t>краткосрочные кредиты и займы на начало периода</t>
  </si>
  <si>
    <t>Долг (кредиты и займы) на конец периода, в том числе</t>
  </si>
  <si>
    <t>9.3.1</t>
  </si>
  <si>
    <t>краткосрочные кредиты и займы на конец периода</t>
  </si>
  <si>
    <t>Отношение долга (кредиты и займы) на конец периода (строка 9.3) к прибыли до налогообложения без учета процентов к уплате и амортизации (строка 9.1)</t>
  </si>
  <si>
    <t>БЮДЖЕТ ДВИЖЕНИЯ ДЕНЕЖНЫХ СРЕДСТВ</t>
  </si>
  <si>
    <t>Поступления от текущих операций всего, в том числе:</t>
  </si>
  <si>
    <t>10.1.1</t>
  </si>
  <si>
    <t>10.1.2</t>
  </si>
  <si>
    <t>10.1.3</t>
  </si>
  <si>
    <t>10.5</t>
  </si>
  <si>
    <t>10.6</t>
  </si>
  <si>
    <t>10.7</t>
  </si>
  <si>
    <t>10.8</t>
  </si>
  <si>
    <t>10.8.1</t>
  </si>
  <si>
    <t>10.8.2</t>
  </si>
  <si>
    <t>10.9</t>
  </si>
  <si>
    <t>Поступления денежных средств за счет средств бюджетов бюджетной системы Российской Федерации (субсидия) всего, в том числе:</t>
  </si>
  <si>
    <t>10.9.1</t>
  </si>
  <si>
    <t>за счет средств федерального бюджета</t>
  </si>
  <si>
    <t>10.9.2</t>
  </si>
  <si>
    <t>за счет средств консолидированного бюджета субъекта Российской Федерации</t>
  </si>
  <si>
    <t>10.10</t>
  </si>
  <si>
    <t>XI</t>
  </si>
  <si>
    <t>Платежи по текущим операциям всего, в том числе:</t>
  </si>
  <si>
    <t>11.1</t>
  </si>
  <si>
    <t>Оплата поставщикам топлива</t>
  </si>
  <si>
    <t>11.2</t>
  </si>
  <si>
    <t>Оплата покупной энергии всего, в том числе:</t>
  </si>
  <si>
    <t>11.2.1</t>
  </si>
  <si>
    <t>11.2.2</t>
  </si>
  <si>
    <t>на розничных рынках электрической энергии</t>
  </si>
  <si>
    <t>11.2.3</t>
  </si>
  <si>
    <t>на компенсацию потерь</t>
  </si>
  <si>
    <t>11.3</t>
  </si>
  <si>
    <t>Оплата услуг по передаче электрической энергии по единой (национальной) общероссийской электрической сети</t>
  </si>
  <si>
    <t>11.4</t>
  </si>
  <si>
    <t>Оплата услуг по передаче электрической энергии по сетям территориальных сетевых организаций</t>
  </si>
  <si>
    <t>11.5</t>
  </si>
  <si>
    <t>Оплата услуг по передаче тепловой энергии, теплоносителя</t>
  </si>
  <si>
    <t>11.6</t>
  </si>
  <si>
    <t>Оплата труда</t>
  </si>
  <si>
    <t>11.7</t>
  </si>
  <si>
    <t>Страховые взносы</t>
  </si>
  <si>
    <t>11.8</t>
  </si>
  <si>
    <t>Оплата налогов и сборов всего, в том числе:</t>
  </si>
  <si>
    <t>11.8.1</t>
  </si>
  <si>
    <t>налог на прибыль</t>
  </si>
  <si>
    <t>11.9</t>
  </si>
  <si>
    <t>Оплата сырья, материалов, запасных частей, инструментов</t>
  </si>
  <si>
    <t>11.10</t>
  </si>
  <si>
    <t>Оплата прочих услуг производственного характера</t>
  </si>
  <si>
    <t>11.11</t>
  </si>
  <si>
    <t>Арендная плата и лизинговые платежи</t>
  </si>
  <si>
    <t>11.12</t>
  </si>
  <si>
    <t>Проценты по долговым обязательствам (за исключением процентов по долговым обязательствам, включаемым в стоимость инвестиционного актива)</t>
  </si>
  <si>
    <t>11.13</t>
  </si>
  <si>
    <t>Прочие платежи по текущей деятельности</t>
  </si>
  <si>
    <t>XII</t>
  </si>
  <si>
    <t>Поступления от инвестиционных операций всего, в том числе:</t>
  </si>
  <si>
    <t>12.1</t>
  </si>
  <si>
    <t>Поступления от реализации имущества и имущественных прав</t>
  </si>
  <si>
    <t>12.2</t>
  </si>
  <si>
    <t>Поступления по заключенным инвестиционным соглашениям, в том числе</t>
  </si>
  <si>
    <t>12.2.1</t>
  </si>
  <si>
    <t>по использованию средств бюджетов бюджетной системы Российской Федерации всего, в том числе:</t>
  </si>
  <si>
    <t>12.2.1.1</t>
  </si>
  <si>
    <t>12.2.1.2</t>
  </si>
  <si>
    <t>12.3</t>
  </si>
  <si>
    <t>Прочие поступления по инвестиционным операциям</t>
  </si>
  <si>
    <t>XIII</t>
  </si>
  <si>
    <t>Платежи по инвестиционным операциям всего, в том числе:</t>
  </si>
  <si>
    <t>13.1</t>
  </si>
  <si>
    <t>Инвестиции в основной капитал всего, в том числе:</t>
  </si>
  <si>
    <t>13.1.1</t>
  </si>
  <si>
    <t>техническое перевооружение и реконструкция</t>
  </si>
  <si>
    <t>13.1.2</t>
  </si>
  <si>
    <t>новое строительство и расширение</t>
  </si>
  <si>
    <t>13.1.3</t>
  </si>
  <si>
    <t>проектно-изыскательные работы для объектов нового строительства будущих лет</t>
  </si>
  <si>
    <t>13.1.4</t>
  </si>
  <si>
    <t>приобретение объектов основных средств, земельных участков</t>
  </si>
  <si>
    <t>13.1.5</t>
  </si>
  <si>
    <t>проведение научно-исследовательских и опытно-конструкторских разработок</t>
  </si>
  <si>
    <t>13.1.6</t>
  </si>
  <si>
    <t>прочие выплаты, связанные с инвестициями в основной капитал</t>
  </si>
  <si>
    <t>13.2</t>
  </si>
  <si>
    <t>Приобретение нематериальных активов</t>
  </si>
  <si>
    <t>13.3</t>
  </si>
  <si>
    <t>Прочие платежи по инвестиционным операциям всего, в том числе:</t>
  </si>
  <si>
    <t>13.4</t>
  </si>
  <si>
    <t>13.4.1</t>
  </si>
  <si>
    <t>проценты по долговым обязательствам, включаемым в стоимость инвестиционного актива</t>
  </si>
  <si>
    <t>XIV</t>
  </si>
  <si>
    <t>Поступления от финансовых операций всего, в том числе:</t>
  </si>
  <si>
    <t>14.1</t>
  </si>
  <si>
    <t>Процентные поступления</t>
  </si>
  <si>
    <t>14.2</t>
  </si>
  <si>
    <t>Поступления по полученным кредитам всего, в том числе:</t>
  </si>
  <si>
    <t>14.2.1</t>
  </si>
  <si>
    <t>на текущую деятельность</t>
  </si>
  <si>
    <t>14.2.2</t>
  </si>
  <si>
    <t>на инвестиционные операции</t>
  </si>
  <si>
    <t>14.2.3</t>
  </si>
  <si>
    <t>14.3</t>
  </si>
  <si>
    <t>Поступления от эмиссии акций**</t>
  </si>
  <si>
    <t>14.4</t>
  </si>
  <si>
    <t>Поступления от реализации финансовых инструментов всего, в том числе:</t>
  </si>
  <si>
    <t>14.4.1</t>
  </si>
  <si>
    <t>облигационные займы</t>
  </si>
  <si>
    <t>14.4.2</t>
  </si>
  <si>
    <t>вексели</t>
  </si>
  <si>
    <t>14.5</t>
  </si>
  <si>
    <t>Поступления от займов организаций</t>
  </si>
  <si>
    <t>14.6</t>
  </si>
  <si>
    <t>Поступления за счет средств инвесторов</t>
  </si>
  <si>
    <t>14.7</t>
  </si>
  <si>
    <t>Прочие поступления по финансовым операциям</t>
  </si>
  <si>
    <t>XV</t>
  </si>
  <si>
    <t>Платежи по финансовым операциям всего, в том числе:</t>
  </si>
  <si>
    <t>15.1</t>
  </si>
  <si>
    <t>Погашение кредитов и займов всего всего, в том числе:</t>
  </si>
  <si>
    <t>15.1.1</t>
  </si>
  <si>
    <t>15.1.2</t>
  </si>
  <si>
    <t>*в строках, содержащих слова "всего, в том числе" указывается сумма нижерасположенных строк соответствующего раздела (подраздела)</t>
  </si>
  <si>
    <t>**** указываются денежные средства в виде положительного сальдо от налога на добавленную стоимость к уплате и налога на добавленную стоимость к возврату, рассчитанные с учетом налогового вычета, в том числе связанного с капитальными вложениями</t>
  </si>
  <si>
    <t>млн. рублей
 (с НДС)</t>
  </si>
  <si>
    <t>Общий фактический объем финансирования, 
в том числе за счет:</t>
  </si>
  <si>
    <t>Общий объем финансирования,
в том числе за счет:</t>
  </si>
  <si>
    <t>Общий объем финансирования, 
в том числе за счет:</t>
  </si>
  <si>
    <t>в прогнозных ценах 
соответствующих 
лет</t>
  </si>
  <si>
    <t>в прогнозных ценах соответствующих 
лет</t>
  </si>
  <si>
    <t>Наименование присоединяемого объекта генерации, который будет осуществлять поставки электроэнергии и мощности в соответствии с договором о предоставлении мощности*</t>
  </si>
  <si>
    <t>Приложение № 20</t>
  </si>
  <si>
    <t>в ед. измерений</t>
  </si>
  <si>
    <t>0.1</t>
  </si>
  <si>
    <t>Технологическое присоединение, всего</t>
  </si>
  <si>
    <t>Г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</si>
  <si>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</si>
  <si>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</si>
  <si>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</si>
  <si>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</si>
  <si>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</si>
  <si>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</si>
  <si>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</si>
  <si>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</si>
  <si>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</si>
  <si>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</si>
  <si>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</t>
  </si>
  <si>
    <t>Ростовская область</t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</si>
  <si>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</si>
  <si>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</si>
  <si>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 (новое строительство)</t>
  </si>
  <si>
    <t>Технологическое присоединение энергопринимающих устройств потребителей максимальной мощностью до 150 кВт включительно, всего (новое строительство)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</si>
  <si>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</si>
  <si>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</si>
  <si>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</si>
  <si>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</si>
  <si>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</si>
  <si>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</si>
  <si>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</si>
  <si>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</si>
  <si>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</si>
  <si>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</si>
  <si>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</si>
  <si>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</si>
  <si>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</si>
  <si>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</si>
  <si>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</si>
  <si>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</si>
  <si>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</si>
  <si>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</si>
  <si>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</si>
  <si>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</si>
  <si>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 трансформаторных и иных подстанций, всего, в том числе: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</si>
  <si>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</si>
  <si>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</si>
  <si>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</si>
  <si>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</si>
  <si>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</si>
  <si>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</si>
  <si>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(мощности), всего, в том числе:</t>
  </si>
  <si>
    <t>«Установка приборов учета, класс напряжения 0,22 (0,4) кВ, всего, в том числе:»</t>
  </si>
  <si>
    <t>«Установка приборов учета, класс напряжения 6 (10) кВ, всего, в том числе:»</t>
  </si>
  <si>
    <t>«Установка приборов учета, класс напряжения 35 кВ, всего, в том числе:»</t>
  </si>
  <si>
    <t>«Установка приборов учета, класс напряжения 110 кВ и выше, всего, в том числе:»</t>
  </si>
  <si>
    <t>«Включение приборов учета в систему сбора и передачи данных, класс напряжения 0,22 (0,4) кВ, всего, в том числе:»</t>
  </si>
  <si>
    <t>«Включение приборов учета в систему сбора и передачи данных, класс напряжения 6 (10) кВ, всего, в том числе:»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</si>
  <si>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</si>
  <si>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</si>
  <si>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</si>
  <si>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</si>
  <si>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</si>
  <si>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</si>
  <si>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</si>
  <si>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</si>
  <si>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</si>
  <si>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</si>
  <si>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</si>
  <si>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</si>
  <si>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</si>
  <si>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</si>
  <si>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Прочее новое строительство объектов электросетевого хозяйства, всего, в том числе: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</si>
  <si>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</si>
  <si>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числе:</t>
  </si>
  <si>
    <r>
      <t xml:space="preserve">                 Отчет о реализации инвестиционной программы  </t>
    </r>
    <r>
      <rPr>
        <u/>
        <sz val="13"/>
        <color rgb="FF000000"/>
        <rFont val="Times New Roman"/>
        <family val="1"/>
        <charset val="204"/>
      </rPr>
      <t>Общества с ограниченной ответственностью "Примэнерго"</t>
    </r>
  </si>
  <si>
    <r>
      <t>           Утвержденные плановые значения показателей приведены в соответствии с</t>
    </r>
    <r>
      <rPr>
        <u/>
        <sz val="13"/>
        <color rgb="FF000000"/>
        <rFont val="Times New Roman"/>
        <family val="1"/>
        <charset val="204"/>
      </rPr>
      <t xml:space="preserve"> Постановлением РСТ РО №71/6 от 26.12.2019г.</t>
    </r>
  </si>
  <si>
    <r>
      <t xml:space="preserve">                 Отчет о реализации инвестиционной программы </t>
    </r>
    <r>
      <rPr>
        <u/>
        <sz val="13"/>
        <color rgb="FF000000"/>
        <rFont val="Times New Roman"/>
        <family val="1"/>
        <charset val="204"/>
      </rPr>
      <t>Общества с ограниченной ответственностью "Примэнерго"</t>
    </r>
  </si>
  <si>
    <r>
      <t xml:space="preserve">           Утвержденные плановые значения показателей приведены в соответствии с 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26.12.2019г.</t>
    </r>
  </si>
  <si>
    <t>нд</t>
  </si>
  <si>
    <r>
      <t xml:space="preserve">                Отчет о реализации инвестиционной программы  </t>
    </r>
    <r>
      <rPr>
        <u/>
        <sz val="13"/>
        <color rgb="FF000000"/>
        <rFont val="Times New Roman"/>
        <family val="1"/>
        <charset val="204"/>
      </rPr>
      <t>Общества с ограниченной ответственностью "Примэнерго"</t>
    </r>
  </si>
  <si>
    <r>
      <t xml:space="preserve">           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26.12.2019г.</t>
    </r>
  </si>
  <si>
    <t>Показатель увеличения мощности силовых (авто-) трансформаторов на подстанцияхх, не связанного с осуществлением технологического присоединения к электрическим сетям</t>
  </si>
  <si>
    <t>Показатель увеличения мощности силовых (авто-) трансформаторов на подстанцияхх, в рамках осуществления технологического присоединения к электрическим сетям</t>
  </si>
  <si>
    <t>Показатель увеличения протяженности линий электропередачи, не связанного с осуществлением технологического присоединения к электрическим сетям</t>
  </si>
  <si>
    <t>Показатель увеличения протяженности линий электропередачи, в рамках  осуществления технологического присоединения к электрическим сетям</t>
  </si>
  <si>
    <t>Показатель максимальной мощности присоединяемых потребителей электрической энергии</t>
  </si>
  <si>
    <t>Показатель максимальной мощности присоединяемых объектов по производству  электрической энергии</t>
  </si>
  <si>
    <t>Показатель максимальной мощности энергопринимающих устройств  при осуществлении технологического присоединения  объектов электросетевого хозяйства, принадлежащих иным  сетевым организациям или иным лицам</t>
  </si>
  <si>
    <t>Показатель  степени загрузки трансформаторнй подстанции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</si>
  <si>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</si>
  <si>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</si>
  <si>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</si>
  <si>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</si>
  <si>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</si>
  <si>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</si>
  <si>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</si>
  <si>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</si>
  <si>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</si>
  <si>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</si>
  <si>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</si>
  <si>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</si>
  <si>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5.10</t>
  </si>
  <si>
    <t>5.11</t>
  </si>
  <si>
    <t>5.12</t>
  </si>
  <si>
    <t>8.5</t>
  </si>
  <si>
    <t>8.6</t>
  </si>
  <si>
    <t>показатель объема финансовых потребностей, необходимых для реализации мероприятий, направленных на реализацию инвестиционных проектов, связанных с деятельностью, не относящейся к сфере электроэнергетики (Фнэ ).</t>
  </si>
  <si>
    <t>показатель объема финансовых потребностей, необходимых для реализации мероприятий, направленных на развитие информационной инфраструктуры (Фит );</t>
  </si>
  <si>
    <t>показатель объема финансовых потребностей, необходимых для реализации мероприятий, направленных на хозяйственное обеспечение деятельности сетевой организации (Фхо );</t>
  </si>
  <si>
    <t>показатель объема финансовых потребностей, необходимых для реализации мероприятий, направленных на выполнение требований законодательства (Фтз );</t>
  </si>
  <si>
    <t>показатель объема финансовых потребностей, необходимых для реализации мероприятий, направленных на выполнение предписаний органов исполнительной власти (Фоив );</t>
  </si>
  <si>
    <t>показатель объема финансовых потребностей, необходимых для реализации мероприятий, направленных на выполнение требований регламентов рынков электрической энергии (Фтрр );</t>
  </si>
  <si>
    <t>показатель общего числа исполненных в рамках инвестиционной программы обязательств сетевой организации по осуществлению технологического присоединения ( Nсд_тпр );</t>
  </si>
  <si>
    <t>показатель числа обязательств сетевой организации по осуществлению технологического присоединения, исполненных в рамках инвестиционной программы с нарушением установленного срока технологического присоединения ( нс Nсд_тпр );</t>
  </si>
  <si>
    <t>показатель оценки изменения средней продолжительности прекращения передачи электрической энергии потребителям услуг (ΔПsaidi );</t>
  </si>
  <si>
    <t>показатель оценки изменения средней частоты прекращения передачи электрической энергии потребителям услуг (ΔПsaifi );</t>
  </si>
  <si>
    <t>показатель оценки изменения объема недоотпущенной электрической энергии (ΔПens );</t>
  </si>
  <si>
    <t>показатель замены силовых (авто-) трансформаторов ( nPз_тр ); на уровне напряжения 6-10 кВ</t>
  </si>
  <si>
    <t>показатель замены линий электропередачи ( nз_лэп L ); на уровне напряжения 6-10 кВ</t>
  </si>
  <si>
    <t>показатель замены линий электропередачи ( nз_лэп L ); на уровне напряжения 0,4 кВ</t>
  </si>
  <si>
    <t>показатель замены выключателей ( nВз ); на уровне напряжения 0,4-10 кВ</t>
  </si>
  <si>
    <t>показатель замены устройств компенсации реактивной мощности ( nPз_укрм ); на уровне напряжения 6-10 кВ</t>
  </si>
  <si>
    <t>показатель оценки изменения доли полезного отпуска электрической энергии, который формируется посредством приборов учета электрической энергии, включенных в систему сбора и передачи данных (ΔПОдист);</t>
  </si>
  <si>
    <r>
      <t xml:space="preserve">           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</t>
    </r>
    <r>
      <rPr>
        <sz val="13"/>
        <color rgb="FF000000"/>
        <rFont val="Times New Roman"/>
        <family val="1"/>
        <charset val="204"/>
      </rPr>
      <t>.</t>
    </r>
  </si>
  <si>
    <r>
      <t xml:space="preserve">           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</t>
    </r>
  </si>
  <si>
    <t>Инвестиционная программа Общества с ограниченной ответственностью "Примэнерго"</t>
  </si>
  <si>
    <t>       Субъект Российской Федерации: Ростовская область</t>
  </si>
  <si>
    <t>работы будут выполняться только за счет амортизации и прибыли</t>
  </si>
  <si>
    <r>
      <t xml:space="preserve">               Год раскрытия (предоставления) информации: </t>
    </r>
    <r>
      <rPr>
        <u/>
        <sz val="13"/>
        <color rgb="FF000000"/>
        <rFont val="Times New Roman"/>
        <family val="1"/>
        <charset val="204"/>
      </rPr>
      <t xml:space="preserve">2022 </t>
    </r>
    <r>
      <rPr>
        <sz val="13"/>
        <color rgb="FF000000"/>
        <rFont val="Times New Roman"/>
        <family val="1"/>
        <charset val="204"/>
      </rPr>
      <t>год</t>
    </r>
  </si>
  <si>
    <r>
      <t xml:space="preserve">                                                               Год раскрытия информации:    </t>
    </r>
    <r>
      <rPr>
        <u/>
        <sz val="13"/>
        <color rgb="FF000000"/>
        <rFont val="Times New Roman"/>
        <family val="1"/>
        <charset val="204"/>
      </rPr>
      <t>2022</t>
    </r>
    <r>
      <rPr>
        <sz val="13"/>
        <color rgb="FF000000"/>
        <rFont val="Times New Roman"/>
        <family val="1"/>
        <charset val="204"/>
      </rPr>
      <t xml:space="preserve">  год</t>
    </r>
  </si>
  <si>
    <t>Фактический объем финансирования капитальных вложений на 01.01.  2022 года, млн. рублей (с НДС)</t>
  </si>
  <si>
    <t>Остаток финансирования капитальных вложений на 01.01.2022 года в прогнозных ценах соответствующих лет, млн. рублей (с НДС)</t>
  </si>
  <si>
    <t>Финансирование капитальных вложений года 2022, млн. рублей (с НДС)</t>
  </si>
  <si>
    <t>Реконструкция ВЛ-0,4 кВ №3,6,7 от ЗТП №271А (Ростовская область, Неклиновский р-н, с. Петрушино по ул. Ворошилова, ул. Щорса)</t>
  </si>
  <si>
    <t>J_ПЭВЛНН367271</t>
  </si>
  <si>
    <r>
      <t xml:space="preserve">                                                               Год раскрытия информации:  </t>
    </r>
    <r>
      <rPr>
        <u/>
        <sz val="13"/>
        <color rgb="FF000000"/>
        <rFont val="Times New Roman"/>
        <family val="1"/>
        <charset val="204"/>
      </rPr>
      <t>2022</t>
    </r>
    <r>
      <rPr>
        <sz val="13"/>
        <color rgb="FF000000"/>
        <rFont val="Times New Roman"/>
        <family val="1"/>
        <charset val="204"/>
      </rPr>
      <t xml:space="preserve"> год</t>
    </r>
  </si>
  <si>
    <t>Всего (год 2022)</t>
  </si>
  <si>
    <t>Реконструкция ВЛ-0,4 кВ №3,6,7 от ЗТП №271А (Ростовская область, Неклиновский р-н, с. Петрушино по 
ул. Ворошилова, ул. Щорса)</t>
  </si>
  <si>
    <t>Фактический объем освоения капитальных вложений на 01.01.2022 года в прогнозных ценах соответствующих лет, млн. рублей (без НДС)</t>
  </si>
  <si>
    <t>Остаток освоения капитальных вложений на 01.01.2022 года, млн.рублей (без НДС)</t>
  </si>
  <si>
    <t>Освоение капитальных вложений 2022 года, млн. рублей (без НДС)</t>
  </si>
  <si>
    <r>
      <t xml:space="preserve">                                                     за год </t>
    </r>
    <r>
      <rPr>
        <u/>
        <sz val="13"/>
        <color rgb="FF000000"/>
        <rFont val="Times New Roman"/>
        <family val="1"/>
        <charset val="204"/>
      </rPr>
      <t>2022</t>
    </r>
  </si>
  <si>
    <r>
      <t xml:space="preserve">                                                               Год раскрытия информации: </t>
    </r>
    <r>
      <rPr>
        <u/>
        <sz val="13"/>
        <color rgb="FF000000"/>
        <rFont val="Times New Roman"/>
        <family val="1"/>
        <charset val="204"/>
      </rPr>
      <t>2022</t>
    </r>
    <r>
      <rPr>
        <sz val="13"/>
        <color rgb="FF000000"/>
        <rFont val="Times New Roman"/>
        <family val="1"/>
        <charset val="204"/>
      </rPr>
      <t xml:space="preserve"> год</t>
    </r>
  </si>
  <si>
    <t>факт 2021 года (нa 01.01.2022 года)</t>
  </si>
  <si>
    <t>факт 2021 года (на 01.01.2022 года)</t>
  </si>
  <si>
    <t>факт на 01.01.2022 года</t>
  </si>
  <si>
    <t>Принятие основных средств и нематериальных активов к бухгалтерскому учету в 2022 году</t>
  </si>
  <si>
    <t>Реконструкция ВЛ-0,4 кВ №3,6,7 от ЗТП №271А (Ростовская область, Неклиновский р-н, 
с. Петрушино по ул. Ворошилова, ул. Щорса)</t>
  </si>
  <si>
    <t>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 в 2022 году</t>
  </si>
  <si>
    <t>Ввод объектов инвестиционной деятельности (мощностей) в эксплуатацию в 2022 году</t>
  </si>
  <si>
    <t>Вывод объектов инвестиционной деятельности (мощностей) из эксплуатации в 2022 году</t>
  </si>
  <si>
    <t>ВЛ-0,4 кВ №3,
ВЛ-0,4 кВ №6,
ВЛ-0,4 кВ №7</t>
  </si>
  <si>
    <t>Финансирование капитальных вложений 2022 года, млн. рублей (с НДС)</t>
  </si>
  <si>
    <r>
      <t xml:space="preserve">                                                              за год </t>
    </r>
    <r>
      <rPr>
        <u/>
        <sz val="13"/>
        <color rgb="FF000000"/>
        <rFont val="Times New Roman"/>
        <family val="1"/>
        <charset val="204"/>
      </rPr>
      <t>2022</t>
    </r>
  </si>
  <si>
    <t>Отчетный год 2022</t>
  </si>
  <si>
    <r>
      <t xml:space="preserve">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26.12.2019г., Постановлением РСТ РО №65/10 от 07.12.2021г.</t>
    </r>
  </si>
  <si>
    <t>работы продолжатся
 выполняться в 
4 кв. 2022г.</t>
  </si>
  <si>
    <r>
      <t>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III квартал  2022 года</t>
    </r>
  </si>
  <si>
    <r>
      <t>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 за III квартал  2022 года</t>
    </r>
  </si>
  <si>
    <r>
      <t>      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III квартал  2022 года</t>
    </r>
  </si>
  <si>
    <r>
      <t>                   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III квартал  2022 года</t>
    </r>
  </si>
  <si>
    <r>
      <t>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III квартал  2022 года</t>
    </r>
  </si>
  <si>
    <r>
      <t>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III квартал 2022 года</t>
    </r>
  </si>
  <si>
    <t>работы 
будут 
выполняться
 в 4 кв. 2022г.</t>
  </si>
  <si>
    <r>
      <t>    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 за III квартал  2022 года</t>
    </r>
  </si>
  <si>
    <r>
      <t>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III квартал 2022 года</t>
    </r>
  </si>
</sst>
</file>

<file path=xl/styles.xml><?xml version="1.0" encoding="utf-8"?>
<styleSheet xmlns="http://schemas.openxmlformats.org/spreadsheetml/2006/main">
  <numFmts count="6">
    <numFmt numFmtId="164" formatCode="0.000"/>
    <numFmt numFmtId="165" formatCode="0.0"/>
    <numFmt numFmtId="166" formatCode="0.0000"/>
    <numFmt numFmtId="167" formatCode="0.00000"/>
    <numFmt numFmtId="168" formatCode="0.000000000"/>
    <numFmt numFmtId="169" formatCode="#,##0.000000000"/>
  </numFmts>
  <fonts count="27"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u/>
      <sz val="11"/>
      <color theme="10"/>
      <name val="Calibri"/>
      <family val="2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u/>
      <sz val="13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i/>
      <sz val="13"/>
      <color rgb="FF000000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1"/>
      <color rgb="FF333333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23" fillId="0" borderId="0"/>
  </cellStyleXfs>
  <cellXfs count="175">
    <xf numFmtId="0" fontId="0" fillId="0" borderId="0" xfId="0"/>
    <xf numFmtId="0" fontId="5" fillId="0" borderId="0" xfId="0" applyFont="1"/>
    <xf numFmtId="0" fontId="4" fillId="0" borderId="0" xfId="0" applyFont="1"/>
    <xf numFmtId="0" fontId="0" fillId="2" borderId="0" xfId="0" applyFont="1" applyFill="1"/>
    <xf numFmtId="0" fontId="6" fillId="0" borderId="0" xfId="0" applyFont="1"/>
    <xf numFmtId="0" fontId="9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2" borderId="0" xfId="0" applyFont="1" applyFill="1"/>
    <xf numFmtId="0" fontId="9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7" fillId="2" borderId="1" xfId="0" applyFont="1" applyFill="1" applyBorder="1" applyAlignment="1">
      <alignment horizontal="center" vertical="center" textRotation="90" wrapText="1"/>
    </xf>
    <xf numFmtId="0" fontId="13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5" fillId="0" borderId="0" xfId="1" applyFont="1" applyAlignment="1" applyProtection="1"/>
    <xf numFmtId="0" fontId="5" fillId="0" borderId="0" xfId="0" applyFont="1" applyAlignment="1">
      <alignment horizontal="left"/>
    </xf>
    <xf numFmtId="0" fontId="5" fillId="2" borderId="0" xfId="0" applyFont="1" applyFill="1"/>
    <xf numFmtId="0" fontId="9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/>
    <xf numFmtId="2" fontId="17" fillId="2" borderId="1" xfId="0" applyNumberFormat="1" applyFont="1" applyFill="1" applyBorder="1" applyAlignment="1">
      <alignment horizontal="center" vertical="center"/>
    </xf>
    <xf numFmtId="0" fontId="17" fillId="2" borderId="0" xfId="0" applyFont="1" applyFill="1"/>
    <xf numFmtId="49" fontId="17" fillId="2" borderId="1" xfId="2" applyNumberFormat="1" applyFont="1" applyFill="1" applyBorder="1" applyAlignment="1">
      <alignment horizontal="center" vertical="center"/>
    </xf>
    <xf numFmtId="49" fontId="17" fillId="2" borderId="1" xfId="2" applyNumberFormat="1" applyFont="1" applyFill="1" applyBorder="1" applyAlignment="1">
      <alignment horizontal="left" vertical="center" wrapText="1"/>
    </xf>
    <xf numFmtId="4" fontId="20" fillId="2" borderId="1" xfId="0" applyNumberFormat="1" applyFont="1" applyFill="1" applyBorder="1" applyAlignment="1">
      <alignment horizontal="center" vertical="center" wrapText="1"/>
    </xf>
    <xf numFmtId="0" fontId="19" fillId="2" borderId="0" xfId="0" applyFont="1" applyFill="1"/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2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4" fontId="17" fillId="2" borderId="1" xfId="2" applyNumberFormat="1" applyFont="1" applyFill="1" applyBorder="1" applyAlignment="1">
      <alignment horizontal="center" vertical="center"/>
    </xf>
    <xf numFmtId="0" fontId="17" fillId="2" borderId="1" xfId="2" applyFont="1" applyFill="1" applyBorder="1" applyAlignment="1">
      <alignment horizontal="center" vertical="center" wrapText="1"/>
    </xf>
    <xf numFmtId="4" fontId="17" fillId="2" borderId="1" xfId="2" applyNumberFormat="1" applyFont="1" applyFill="1" applyBorder="1" applyAlignment="1">
      <alignment horizontal="left" vertical="center" wrapText="1"/>
    </xf>
    <xf numFmtId="4" fontId="17" fillId="2" borderId="1" xfId="2" applyNumberFormat="1" applyFont="1" applyFill="1" applyBorder="1" applyAlignment="1">
      <alignment horizontal="center" vertical="center" wrapText="1"/>
    </xf>
    <xf numFmtId="0" fontId="5" fillId="2" borderId="1" xfId="2" applyNumberFormat="1" applyFont="1" applyFill="1" applyBorder="1" applyAlignment="1">
      <alignment horizontal="left" vertical="center" wrapText="1"/>
    </xf>
    <xf numFmtId="4" fontId="5" fillId="2" borderId="1" xfId="2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/>
    </xf>
    <xf numFmtId="167" fontId="17" fillId="2" borderId="1" xfId="0" applyNumberFormat="1" applyFont="1" applyFill="1" applyBorder="1" applyAlignment="1">
      <alignment horizontal="center" vertical="center"/>
    </xf>
    <xf numFmtId="167" fontId="12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165" fontId="17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0" fontId="3" fillId="2" borderId="0" xfId="1" applyFill="1" applyAlignment="1" applyProtection="1"/>
    <xf numFmtId="0" fontId="11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/>
    </xf>
    <xf numFmtId="164" fontId="17" fillId="2" borderId="12" xfId="0" applyNumberFormat="1" applyFont="1" applyFill="1" applyBorder="1" applyAlignment="1">
      <alignment horizontal="center" vertical="center"/>
    </xf>
    <xf numFmtId="164" fontId="19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center"/>
    </xf>
    <xf numFmtId="0" fontId="17" fillId="2" borderId="0" xfId="0" applyFont="1" applyFill="1" applyAlignment="1">
      <alignment vertical="center"/>
    </xf>
    <xf numFmtId="1" fontId="17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17" fillId="2" borderId="13" xfId="0" applyFont="1" applyFill="1" applyBorder="1" applyAlignment="1">
      <alignment horizontal="center" vertical="center"/>
    </xf>
    <xf numFmtId="0" fontId="19" fillId="2" borderId="0" xfId="0" applyFont="1" applyFill="1" applyBorder="1"/>
    <xf numFmtId="0" fontId="0" fillId="2" borderId="0" xfId="0" applyFill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17" fillId="2" borderId="0" xfId="0" applyFont="1" applyFill="1" applyBorder="1" applyAlignment="1">
      <alignment vertical="center"/>
    </xf>
    <xf numFmtId="2" fontId="5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1" applyFill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4" fontId="22" fillId="2" borderId="1" xfId="0" applyNumberFormat="1" applyFont="1" applyFill="1" applyBorder="1" applyAlignment="1">
      <alignment horizontal="center" vertical="center" wrapText="1"/>
    </xf>
    <xf numFmtId="164" fontId="17" fillId="2" borderId="0" xfId="0" applyNumberFormat="1" applyFont="1" applyFill="1"/>
    <xf numFmtId="168" fontId="5" fillId="2" borderId="0" xfId="0" applyNumberFormat="1" applyFont="1" applyFill="1"/>
    <xf numFmtId="169" fontId="5" fillId="2" borderId="0" xfId="0" applyNumberFormat="1" applyFont="1" applyFill="1"/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2" borderId="1" xfId="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5" fillId="2" borderId="1" xfId="2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right" wrapText="1"/>
    </xf>
    <xf numFmtId="0" fontId="7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4" fillId="2" borderId="9" xfId="0" applyFont="1" applyFill="1" applyBorder="1" applyAlignment="1">
      <alignment horizontal="center" vertical="center" textRotation="90" wrapText="1"/>
    </xf>
    <xf numFmtId="0" fontId="4" fillId="2" borderId="7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22" fillId="2" borderId="10" xfId="2" applyFont="1" applyFill="1" applyBorder="1" applyAlignment="1">
      <alignment horizontal="center" vertical="center" textRotation="90" wrapText="1"/>
    </xf>
    <xf numFmtId="0" fontId="22" fillId="2" borderId="12" xfId="2" applyFont="1" applyFill="1" applyBorder="1" applyAlignment="1">
      <alignment horizontal="center" vertical="center" textRotation="90" wrapText="1"/>
    </xf>
    <xf numFmtId="0" fontId="5" fillId="2" borderId="10" xfId="2" applyFont="1" applyFill="1" applyBorder="1" applyAlignment="1">
      <alignment horizontal="center" vertical="center" wrapText="1"/>
    </xf>
    <xf numFmtId="0" fontId="5" fillId="2" borderId="12" xfId="2" applyFont="1" applyFill="1" applyBorder="1" applyAlignment="1">
      <alignment horizontal="center" vertical="center" wrapText="1"/>
    </xf>
    <xf numFmtId="0" fontId="21" fillId="2" borderId="10" xfId="2" applyFont="1" applyFill="1" applyBorder="1" applyAlignment="1">
      <alignment horizontal="center" vertical="center" wrapText="1"/>
    </xf>
    <xf numFmtId="0" fontId="21" fillId="2" borderId="12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7" fillId="0" borderId="0" xfId="0" applyFont="1" applyAlignment="1">
      <alignment horizontal="right" wrapText="1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>
      <alignment wrapText="1"/>
    </xf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left" wrapText="1"/>
    </xf>
    <xf numFmtId="0" fontId="16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wrapText="1"/>
    </xf>
    <xf numFmtId="0" fontId="4" fillId="2" borderId="9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/>
    </xf>
    <xf numFmtId="164" fontId="19" fillId="2" borderId="0" xfId="0" applyNumberFormat="1" applyFont="1" applyFill="1"/>
    <xf numFmtId="166" fontId="4" fillId="2" borderId="1" xfId="0" applyNumberFormat="1" applyFont="1" applyFill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 3" xfId="3"/>
    <cellStyle name="Обычный 7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U69"/>
  <sheetViews>
    <sheetView tabSelected="1" workbookViewId="0">
      <selection activeCell="D11" sqref="D11:D13"/>
    </sheetView>
  </sheetViews>
  <sheetFormatPr defaultRowHeight="15"/>
  <cols>
    <col min="1" max="1" width="10.140625" style="20" customWidth="1"/>
    <col min="2" max="2" width="34.5703125" style="20" customWidth="1"/>
    <col min="3" max="3" width="20.85546875" style="20" customWidth="1"/>
    <col min="4" max="4" width="12" style="20" customWidth="1"/>
    <col min="5" max="5" width="9.140625" style="20"/>
    <col min="6" max="6" width="13.28515625" style="20" customWidth="1"/>
    <col min="7" max="14" width="9.140625" style="20"/>
    <col min="15" max="15" width="11.85546875" style="20" customWidth="1"/>
    <col min="16" max="16" width="10.42578125" style="20" customWidth="1"/>
    <col min="17" max="17" width="15.28515625" style="20" customWidth="1"/>
    <col min="18" max="18" width="10.7109375" style="20" customWidth="1"/>
    <col min="19" max="19" width="9.140625" style="20"/>
    <col min="20" max="20" width="12.42578125" style="20" customWidth="1"/>
    <col min="21" max="16384" width="9.140625" style="20"/>
  </cols>
  <sheetData>
    <row r="1" spans="1:21" s="9" customFormat="1" ht="16.5">
      <c r="A1" s="109" t="s">
        <v>571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1:21" s="9" customFormat="1" ht="16.5">
      <c r="A2" s="109" t="s">
        <v>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</row>
    <row r="3" spans="1:21" s="9" customFormat="1" ht="16.5">
      <c r="A3" s="109" t="s">
        <v>16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</row>
    <row r="4" spans="1:21" s="9" customFormat="1" ht="16.5">
      <c r="A4" s="110" t="s">
        <v>572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</row>
    <row r="5" spans="1:21" s="9" customFormat="1" ht="16.5">
      <c r="A5" s="110" t="s">
        <v>1066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</row>
    <row r="6" spans="1:21" s="9" customFormat="1" ht="16.5">
      <c r="A6" s="110" t="s">
        <v>975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</row>
    <row r="7" spans="1:21" s="9" customFormat="1" ht="16.5">
      <c r="A7" s="110" t="s">
        <v>1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</row>
    <row r="8" spans="1:21" s="9" customFormat="1" ht="16.5">
      <c r="A8" s="110" t="s">
        <v>1030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</row>
    <row r="9" spans="1:21" s="9" customFormat="1" ht="16.5">
      <c r="A9" s="110" t="s">
        <v>976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</row>
    <row r="10" spans="1:21" s="9" customFormat="1" ht="19.5" customHeight="1">
      <c r="A10" s="117" t="s">
        <v>2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</row>
    <row r="11" spans="1:21" ht="131.25" customHeight="1">
      <c r="A11" s="111" t="s">
        <v>3</v>
      </c>
      <c r="B11" s="111" t="s">
        <v>4</v>
      </c>
      <c r="C11" s="111" t="s">
        <v>5</v>
      </c>
      <c r="D11" s="111" t="s">
        <v>6</v>
      </c>
      <c r="E11" s="111" t="s">
        <v>1031</v>
      </c>
      <c r="F11" s="111" t="s">
        <v>1032</v>
      </c>
      <c r="G11" s="111" t="s">
        <v>1033</v>
      </c>
      <c r="H11" s="111"/>
      <c r="I11" s="111"/>
      <c r="J11" s="111"/>
      <c r="K11" s="111"/>
      <c r="L11" s="111"/>
      <c r="M11" s="111"/>
      <c r="N11" s="111"/>
      <c r="O11" s="111"/>
      <c r="P11" s="111"/>
      <c r="Q11" s="111" t="s">
        <v>573</v>
      </c>
      <c r="R11" s="111" t="s">
        <v>574</v>
      </c>
      <c r="S11" s="112"/>
      <c r="T11" s="111" t="s">
        <v>18</v>
      </c>
    </row>
    <row r="12" spans="1:21">
      <c r="A12" s="111"/>
      <c r="B12" s="111"/>
      <c r="C12" s="111"/>
      <c r="D12" s="111"/>
      <c r="E12" s="111"/>
      <c r="F12" s="111"/>
      <c r="G12" s="111" t="s">
        <v>575</v>
      </c>
      <c r="H12" s="111"/>
      <c r="I12" s="111" t="s">
        <v>576</v>
      </c>
      <c r="J12" s="111"/>
      <c r="K12" s="111" t="s">
        <v>577</v>
      </c>
      <c r="L12" s="111"/>
      <c r="M12" s="111" t="s">
        <v>578</v>
      </c>
      <c r="N12" s="111"/>
      <c r="O12" s="118" t="s">
        <v>579</v>
      </c>
      <c r="P12" s="119"/>
      <c r="Q12" s="111"/>
      <c r="R12" s="113" t="s">
        <v>896</v>
      </c>
      <c r="S12" s="115" t="s">
        <v>14</v>
      </c>
      <c r="T12" s="111"/>
    </row>
    <row r="13" spans="1:21" ht="123.75" customHeight="1">
      <c r="A13" s="111"/>
      <c r="B13" s="111"/>
      <c r="C13" s="111"/>
      <c r="D13" s="111"/>
      <c r="E13" s="111"/>
      <c r="F13" s="111"/>
      <c r="G13" s="96" t="s">
        <v>7</v>
      </c>
      <c r="H13" s="96" t="s">
        <v>8</v>
      </c>
      <c r="I13" s="96" t="s">
        <v>7</v>
      </c>
      <c r="J13" s="96" t="s">
        <v>8</v>
      </c>
      <c r="K13" s="96" t="s">
        <v>7</v>
      </c>
      <c r="L13" s="96" t="s">
        <v>8</v>
      </c>
      <c r="M13" s="96" t="s">
        <v>7</v>
      </c>
      <c r="N13" s="96" t="s">
        <v>8</v>
      </c>
      <c r="O13" s="96" t="s">
        <v>7</v>
      </c>
      <c r="P13" s="96" t="s">
        <v>8</v>
      </c>
      <c r="Q13" s="111"/>
      <c r="R13" s="114"/>
      <c r="S13" s="116"/>
      <c r="T13" s="111"/>
    </row>
    <row r="14" spans="1:21" s="66" customFormat="1">
      <c r="A14" s="5">
        <v>1</v>
      </c>
      <c r="B14" s="5">
        <v>2</v>
      </c>
      <c r="C14" s="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5">
        <v>16</v>
      </c>
      <c r="Q14" s="5">
        <v>17</v>
      </c>
      <c r="R14" s="5">
        <v>18</v>
      </c>
      <c r="S14" s="5">
        <v>19</v>
      </c>
      <c r="T14" s="5">
        <v>20</v>
      </c>
    </row>
    <row r="15" spans="1:21">
      <c r="A15" s="97" t="s">
        <v>15</v>
      </c>
      <c r="B15" s="97" t="s">
        <v>15</v>
      </c>
      <c r="C15" s="97" t="s">
        <v>15</v>
      </c>
      <c r="D15" s="97" t="s">
        <v>15</v>
      </c>
      <c r="E15" s="97" t="s">
        <v>15</v>
      </c>
      <c r="F15" s="97" t="s">
        <v>15</v>
      </c>
      <c r="G15" s="97" t="s">
        <v>15</v>
      </c>
      <c r="H15" s="97" t="s">
        <v>15</v>
      </c>
      <c r="I15" s="97" t="s">
        <v>15</v>
      </c>
      <c r="J15" s="97" t="s">
        <v>15</v>
      </c>
      <c r="K15" s="97" t="s">
        <v>15</v>
      </c>
      <c r="L15" s="97" t="s">
        <v>15</v>
      </c>
      <c r="M15" s="97" t="s">
        <v>15</v>
      </c>
      <c r="N15" s="97" t="s">
        <v>15</v>
      </c>
      <c r="O15" s="97" t="s">
        <v>15</v>
      </c>
      <c r="P15" s="97" t="s">
        <v>15</v>
      </c>
      <c r="Q15" s="97" t="s">
        <v>15</v>
      </c>
      <c r="R15" s="97" t="s">
        <v>15</v>
      </c>
      <c r="S15" s="97" t="s">
        <v>15</v>
      </c>
      <c r="T15" s="97" t="s">
        <v>15</v>
      </c>
    </row>
    <row r="16" spans="1:21" s="31" customFormat="1" ht="28.5" customHeight="1">
      <c r="A16" s="108" t="s">
        <v>21</v>
      </c>
      <c r="B16" s="108"/>
      <c r="C16" s="108"/>
      <c r="D16" s="24">
        <f>D17+D18+D19+D20+D21+D22</f>
        <v>3.95</v>
      </c>
      <c r="E16" s="24">
        <v>0</v>
      </c>
      <c r="F16" s="24">
        <f>F17+F18+F19+F20+F21+F22</f>
        <v>3.95</v>
      </c>
      <c r="G16" s="24">
        <f>G17+G18+G19+G20+G21+G22</f>
        <v>3.9500099999999998</v>
      </c>
      <c r="H16" s="24">
        <f>H17+H18+H19+H20+H21+H22</f>
        <v>0.74582300000000001</v>
      </c>
      <c r="I16" s="24">
        <f t="shared" ref="I16:Q16" si="0">I17+I18+I19+I20+I21+I22</f>
        <v>0.305975</v>
      </c>
      <c r="J16" s="24">
        <f>J17+J18+J19+J20+J21+J22</f>
        <v>0</v>
      </c>
      <c r="K16" s="24">
        <f t="shared" si="0"/>
        <v>0.99534500000000004</v>
      </c>
      <c r="L16" s="24">
        <f t="shared" si="0"/>
        <v>0.39326422</v>
      </c>
      <c r="M16" s="24">
        <f t="shared" si="0"/>
        <v>0.99534500000000004</v>
      </c>
      <c r="N16" s="24">
        <f t="shared" si="0"/>
        <v>0.35255878000000002</v>
      </c>
      <c r="O16" s="24">
        <f t="shared" si="0"/>
        <v>1.6533450000000001</v>
      </c>
      <c r="P16" s="24">
        <f t="shared" si="0"/>
        <v>0</v>
      </c>
      <c r="Q16" s="24">
        <f t="shared" si="0"/>
        <v>3.2041869999999997</v>
      </c>
      <c r="R16" s="25">
        <f>R17+R18+R19+R20+R21+R22</f>
        <v>-3.2041869999999997</v>
      </c>
      <c r="S16" s="68">
        <f>R16*100/G16</f>
        <v>-81.118452864676286</v>
      </c>
      <c r="T16" s="25"/>
      <c r="U16" s="93"/>
    </row>
    <row r="17" spans="1:20" s="31" customFormat="1" ht="28.5">
      <c r="A17" s="32" t="s">
        <v>905</v>
      </c>
      <c r="B17" s="33" t="s">
        <v>906</v>
      </c>
      <c r="C17" s="34" t="s">
        <v>907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68">
        <v>0</v>
      </c>
      <c r="T17" s="25"/>
    </row>
    <row r="18" spans="1:20" s="31" customFormat="1" ht="42.75">
      <c r="A18" s="32" t="s">
        <v>908</v>
      </c>
      <c r="B18" s="33" t="s">
        <v>909</v>
      </c>
      <c r="C18" s="34" t="s">
        <v>907</v>
      </c>
      <c r="D18" s="25">
        <f>D44</f>
        <v>3.95</v>
      </c>
      <c r="E18" s="25">
        <v>0</v>
      </c>
      <c r="F18" s="25">
        <f>F44</f>
        <v>3.95</v>
      </c>
      <c r="G18" s="25">
        <f>G44</f>
        <v>3.9500099999999998</v>
      </c>
      <c r="H18" s="25">
        <f>H44</f>
        <v>0.74582300000000001</v>
      </c>
      <c r="I18" s="25">
        <f t="shared" ref="I18:Q18" si="1">I44</f>
        <v>0.305975</v>
      </c>
      <c r="J18" s="25">
        <f t="shared" si="1"/>
        <v>0</v>
      </c>
      <c r="K18" s="25">
        <f t="shared" si="1"/>
        <v>0.99534500000000004</v>
      </c>
      <c r="L18" s="25">
        <f t="shared" si="1"/>
        <v>0.39326422</v>
      </c>
      <c r="M18" s="25">
        <f t="shared" si="1"/>
        <v>0.99534500000000004</v>
      </c>
      <c r="N18" s="25">
        <f t="shared" si="1"/>
        <v>0.35255878000000002</v>
      </c>
      <c r="O18" s="25">
        <f t="shared" si="1"/>
        <v>1.6533450000000001</v>
      </c>
      <c r="P18" s="25">
        <f t="shared" si="1"/>
        <v>0</v>
      </c>
      <c r="Q18" s="25">
        <f t="shared" si="1"/>
        <v>3.2041869999999997</v>
      </c>
      <c r="R18" s="25">
        <f>R44</f>
        <v>-3.2041869999999997</v>
      </c>
      <c r="S18" s="68">
        <f>R18*100/G18</f>
        <v>-81.118452864676286</v>
      </c>
      <c r="T18" s="25"/>
    </row>
    <row r="19" spans="1:20" s="31" customFormat="1" ht="85.5">
      <c r="A19" s="32" t="s">
        <v>910</v>
      </c>
      <c r="B19" s="33" t="s">
        <v>911</v>
      </c>
      <c r="C19" s="34" t="s">
        <v>907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68">
        <v>0</v>
      </c>
      <c r="T19" s="25"/>
    </row>
    <row r="20" spans="1:20" s="31" customFormat="1" ht="42.75">
      <c r="A20" s="32" t="s">
        <v>912</v>
      </c>
      <c r="B20" s="33" t="s">
        <v>913</v>
      </c>
      <c r="C20" s="34" t="s">
        <v>907</v>
      </c>
      <c r="D20" s="25">
        <f>D67</f>
        <v>0</v>
      </c>
      <c r="E20" s="25">
        <v>0</v>
      </c>
      <c r="F20" s="25">
        <f>F67</f>
        <v>0</v>
      </c>
      <c r="G20" s="25">
        <f>G67</f>
        <v>0</v>
      </c>
      <c r="H20" s="25">
        <f>H67</f>
        <v>0</v>
      </c>
      <c r="I20" s="25">
        <f t="shared" ref="I20:Q20" si="2">I67</f>
        <v>0</v>
      </c>
      <c r="J20" s="25">
        <f t="shared" si="2"/>
        <v>0</v>
      </c>
      <c r="K20" s="25">
        <f t="shared" si="2"/>
        <v>0</v>
      </c>
      <c r="L20" s="25">
        <f t="shared" si="2"/>
        <v>0</v>
      </c>
      <c r="M20" s="25">
        <f t="shared" si="2"/>
        <v>0</v>
      </c>
      <c r="N20" s="25">
        <f t="shared" si="2"/>
        <v>0</v>
      </c>
      <c r="O20" s="25">
        <f t="shared" si="2"/>
        <v>0</v>
      </c>
      <c r="P20" s="25">
        <f t="shared" si="2"/>
        <v>0</v>
      </c>
      <c r="Q20" s="25">
        <f t="shared" si="2"/>
        <v>0</v>
      </c>
      <c r="R20" s="25">
        <f>R67</f>
        <v>0</v>
      </c>
      <c r="S20" s="68">
        <v>0</v>
      </c>
      <c r="T20" s="25"/>
    </row>
    <row r="21" spans="1:20" s="31" customFormat="1" ht="57">
      <c r="A21" s="32" t="s">
        <v>914</v>
      </c>
      <c r="B21" s="33" t="s">
        <v>915</v>
      </c>
      <c r="C21" s="34" t="s">
        <v>907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68">
        <v>0</v>
      </c>
      <c r="T21" s="25"/>
    </row>
    <row r="22" spans="1:20" s="31" customFormat="1" ht="28.5">
      <c r="A22" s="32" t="s">
        <v>916</v>
      </c>
      <c r="B22" s="33" t="s">
        <v>917</v>
      </c>
      <c r="C22" s="34" t="s">
        <v>907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68">
        <v>0</v>
      </c>
      <c r="T22" s="25"/>
    </row>
    <row r="23" spans="1:20" s="31" customFormat="1" ht="14.25">
      <c r="A23" s="36" t="s">
        <v>918</v>
      </c>
      <c r="B23" s="37" t="s">
        <v>919</v>
      </c>
      <c r="C23" s="38" t="s">
        <v>907</v>
      </c>
      <c r="D23" s="25">
        <f>D44+D64+D67+D68+D69</f>
        <v>3.95</v>
      </c>
      <c r="E23" s="25">
        <v>0</v>
      </c>
      <c r="F23" s="25">
        <f t="shared" ref="F23:Q23" si="3">F44+F64+F67+F68+F69</f>
        <v>3.95</v>
      </c>
      <c r="G23" s="25">
        <f t="shared" si="3"/>
        <v>3.9500099999999998</v>
      </c>
      <c r="H23" s="25">
        <f t="shared" si="3"/>
        <v>0.74582300000000001</v>
      </c>
      <c r="I23" s="25">
        <f t="shared" si="3"/>
        <v>0.305975</v>
      </c>
      <c r="J23" s="25">
        <f t="shared" si="3"/>
        <v>0</v>
      </c>
      <c r="K23" s="25">
        <f t="shared" si="3"/>
        <v>0.99534500000000004</v>
      </c>
      <c r="L23" s="25">
        <f t="shared" si="3"/>
        <v>0.39326422</v>
      </c>
      <c r="M23" s="25">
        <f t="shared" si="3"/>
        <v>0.99534500000000004</v>
      </c>
      <c r="N23" s="25">
        <f t="shared" si="3"/>
        <v>0.35255878000000002</v>
      </c>
      <c r="O23" s="25">
        <f t="shared" si="3"/>
        <v>1.6533450000000001</v>
      </c>
      <c r="P23" s="25">
        <f t="shared" si="3"/>
        <v>0</v>
      </c>
      <c r="Q23" s="25">
        <f t="shared" si="3"/>
        <v>3.2041869999999997</v>
      </c>
      <c r="R23" s="25">
        <f>R24+R44+R64+R67</f>
        <v>-3.2041869999999997</v>
      </c>
      <c r="S23" s="68">
        <f>R23*100/G23</f>
        <v>-81.118452864676286</v>
      </c>
      <c r="T23" s="25"/>
    </row>
    <row r="24" spans="1:20" s="31" customFormat="1" ht="42.75">
      <c r="A24" s="39" t="s">
        <v>85</v>
      </c>
      <c r="B24" s="40" t="s">
        <v>920</v>
      </c>
      <c r="C24" s="41" t="s">
        <v>907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68">
        <v>0</v>
      </c>
      <c r="T24" s="25"/>
    </row>
    <row r="25" spans="1:20" s="31" customFormat="1" ht="71.25">
      <c r="A25" s="39" t="s">
        <v>468</v>
      </c>
      <c r="B25" s="40" t="s">
        <v>921</v>
      </c>
      <c r="C25" s="41" t="s">
        <v>907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68">
        <v>0</v>
      </c>
      <c r="T25" s="25"/>
    </row>
    <row r="26" spans="1:20" s="31" customFormat="1" ht="99.75">
      <c r="A26" s="42" t="s">
        <v>470</v>
      </c>
      <c r="B26" s="43" t="s">
        <v>922</v>
      </c>
      <c r="C26" s="44" t="s">
        <v>907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68">
        <v>0</v>
      </c>
      <c r="T26" s="25"/>
    </row>
    <row r="27" spans="1:20" s="31" customFormat="1" ht="99.75">
      <c r="A27" s="42" t="s">
        <v>475</v>
      </c>
      <c r="B27" s="43" t="s">
        <v>923</v>
      </c>
      <c r="C27" s="44" t="s">
        <v>907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68">
        <v>0</v>
      </c>
      <c r="T27" s="25"/>
    </row>
    <row r="28" spans="1:20" s="31" customFormat="1" ht="71.25">
      <c r="A28" s="39" t="s">
        <v>477</v>
      </c>
      <c r="B28" s="40" t="s">
        <v>924</v>
      </c>
      <c r="C28" s="41" t="s">
        <v>907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68">
        <v>0</v>
      </c>
      <c r="T28" s="25"/>
    </row>
    <row r="29" spans="1:20" s="31" customFormat="1" ht="57">
      <c r="A29" s="39" t="s">
        <v>88</v>
      </c>
      <c r="B29" s="40" t="s">
        <v>925</v>
      </c>
      <c r="C29" s="41" t="s">
        <v>907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68">
        <v>0</v>
      </c>
      <c r="T29" s="25"/>
    </row>
    <row r="30" spans="1:20" s="31" customFormat="1" ht="85.5">
      <c r="A30" s="39" t="s">
        <v>498</v>
      </c>
      <c r="B30" s="40" t="s">
        <v>926</v>
      </c>
      <c r="C30" s="41" t="s">
        <v>907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68">
        <v>0</v>
      </c>
      <c r="T30" s="25"/>
    </row>
    <row r="31" spans="1:20" s="31" customFormat="1" ht="71.25">
      <c r="A31" s="39" t="s">
        <v>499</v>
      </c>
      <c r="B31" s="40" t="s">
        <v>927</v>
      </c>
      <c r="C31" s="41" t="s">
        <v>907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68">
        <v>0</v>
      </c>
      <c r="T31" s="25"/>
    </row>
    <row r="32" spans="1:20" s="31" customFormat="1" ht="57">
      <c r="A32" s="39" t="s">
        <v>90</v>
      </c>
      <c r="B32" s="40" t="s">
        <v>928</v>
      </c>
      <c r="C32" s="41" t="s">
        <v>907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68">
        <v>0</v>
      </c>
      <c r="T32" s="25"/>
    </row>
    <row r="33" spans="1:20" s="31" customFormat="1" ht="42.75">
      <c r="A33" s="39" t="s">
        <v>929</v>
      </c>
      <c r="B33" s="40" t="s">
        <v>930</v>
      </c>
      <c r="C33" s="41" t="s">
        <v>907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68">
        <v>0</v>
      </c>
      <c r="T33" s="25"/>
    </row>
    <row r="34" spans="1:20" s="31" customFormat="1" ht="128.25">
      <c r="A34" s="39" t="s">
        <v>929</v>
      </c>
      <c r="B34" s="40" t="s">
        <v>931</v>
      </c>
      <c r="C34" s="41" t="s">
        <v>907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68">
        <v>0</v>
      </c>
      <c r="T34" s="25"/>
    </row>
    <row r="35" spans="1:20" s="31" customFormat="1" ht="114">
      <c r="A35" s="39" t="s">
        <v>929</v>
      </c>
      <c r="B35" s="40" t="s">
        <v>932</v>
      </c>
      <c r="C35" s="41" t="s">
        <v>907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68">
        <v>0</v>
      </c>
      <c r="T35" s="25"/>
    </row>
    <row r="36" spans="1:20" s="31" customFormat="1" ht="128.25">
      <c r="A36" s="39" t="s">
        <v>929</v>
      </c>
      <c r="B36" s="40" t="s">
        <v>933</v>
      </c>
      <c r="C36" s="41" t="s">
        <v>907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68">
        <v>0</v>
      </c>
      <c r="T36" s="25"/>
    </row>
    <row r="37" spans="1:20" s="31" customFormat="1" ht="42.75">
      <c r="A37" s="39" t="s">
        <v>934</v>
      </c>
      <c r="B37" s="40" t="s">
        <v>930</v>
      </c>
      <c r="C37" s="41" t="s">
        <v>907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68">
        <v>0</v>
      </c>
      <c r="T37" s="25"/>
    </row>
    <row r="38" spans="1:20" s="31" customFormat="1" ht="128.25">
      <c r="A38" s="39" t="s">
        <v>934</v>
      </c>
      <c r="B38" s="40" t="s">
        <v>931</v>
      </c>
      <c r="C38" s="41" t="s">
        <v>907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68">
        <v>0</v>
      </c>
      <c r="T38" s="25"/>
    </row>
    <row r="39" spans="1:20" s="31" customFormat="1" ht="114">
      <c r="A39" s="39" t="s">
        <v>934</v>
      </c>
      <c r="B39" s="40" t="s">
        <v>932</v>
      </c>
      <c r="C39" s="41" t="s">
        <v>907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68">
        <v>0</v>
      </c>
      <c r="T39" s="25"/>
    </row>
    <row r="40" spans="1:20" s="31" customFormat="1" ht="128.25">
      <c r="A40" s="39" t="s">
        <v>934</v>
      </c>
      <c r="B40" s="40" t="s">
        <v>935</v>
      </c>
      <c r="C40" s="41" t="s">
        <v>907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68">
        <v>0</v>
      </c>
      <c r="T40" s="25"/>
    </row>
    <row r="41" spans="1:20" s="31" customFormat="1" ht="114">
      <c r="A41" s="39" t="s">
        <v>936</v>
      </c>
      <c r="B41" s="40" t="s">
        <v>937</v>
      </c>
      <c r="C41" s="41" t="s">
        <v>907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68">
        <v>0</v>
      </c>
      <c r="T41" s="25"/>
    </row>
    <row r="42" spans="1:20" s="31" customFormat="1" ht="99.75">
      <c r="A42" s="39" t="s">
        <v>938</v>
      </c>
      <c r="B42" s="40" t="s">
        <v>939</v>
      </c>
      <c r="C42" s="41" t="s">
        <v>907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68">
        <v>0</v>
      </c>
      <c r="T42" s="25"/>
    </row>
    <row r="43" spans="1:20" s="31" customFormat="1" ht="114">
      <c r="A43" s="39" t="s">
        <v>940</v>
      </c>
      <c r="B43" s="40" t="s">
        <v>941</v>
      </c>
      <c r="C43" s="41" t="s">
        <v>907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68">
        <v>0</v>
      </c>
      <c r="T43" s="25"/>
    </row>
    <row r="44" spans="1:20" s="31" customFormat="1" ht="42.75">
      <c r="A44" s="39" t="s">
        <v>92</v>
      </c>
      <c r="B44" s="40" t="s">
        <v>942</v>
      </c>
      <c r="C44" s="41" t="s">
        <v>907</v>
      </c>
      <c r="D44" s="25">
        <f>D45+D48+D52</f>
        <v>3.95</v>
      </c>
      <c r="E44" s="25">
        <v>0</v>
      </c>
      <c r="F44" s="25">
        <f t="shared" ref="F44:Q44" si="4">F45+F48+F52</f>
        <v>3.95</v>
      </c>
      <c r="G44" s="25">
        <f t="shared" si="4"/>
        <v>3.9500099999999998</v>
      </c>
      <c r="H44" s="25">
        <f t="shared" si="4"/>
        <v>0.74582300000000001</v>
      </c>
      <c r="I44" s="25">
        <f t="shared" si="4"/>
        <v>0.305975</v>
      </c>
      <c r="J44" s="25">
        <f t="shared" si="4"/>
        <v>0</v>
      </c>
      <c r="K44" s="25">
        <f t="shared" si="4"/>
        <v>0.99534500000000004</v>
      </c>
      <c r="L44" s="25">
        <f t="shared" si="4"/>
        <v>0.39326422</v>
      </c>
      <c r="M44" s="25">
        <f t="shared" si="4"/>
        <v>0.99534500000000004</v>
      </c>
      <c r="N44" s="25">
        <f t="shared" si="4"/>
        <v>0.35255878000000002</v>
      </c>
      <c r="O44" s="25">
        <f t="shared" si="4"/>
        <v>1.6533450000000001</v>
      </c>
      <c r="P44" s="25">
        <f t="shared" si="4"/>
        <v>0</v>
      </c>
      <c r="Q44" s="25">
        <f t="shared" si="4"/>
        <v>3.2041869999999997</v>
      </c>
      <c r="R44" s="25">
        <f>R45+R48+R52+R61</f>
        <v>-3.2041869999999997</v>
      </c>
      <c r="S44" s="68">
        <f>R44*100/G44</f>
        <v>-81.118452864676286</v>
      </c>
      <c r="T44" s="25"/>
    </row>
    <row r="45" spans="1:20" s="31" customFormat="1" ht="85.5">
      <c r="A45" s="39" t="s">
        <v>503</v>
      </c>
      <c r="B45" s="40" t="s">
        <v>943</v>
      </c>
      <c r="C45" s="41" t="s">
        <v>907</v>
      </c>
      <c r="D45" s="25">
        <f>D46</f>
        <v>0</v>
      </c>
      <c r="E45" s="25">
        <v>0</v>
      </c>
      <c r="F45" s="25">
        <f t="shared" ref="F45:H45" si="5">F46</f>
        <v>0</v>
      </c>
      <c r="G45" s="25">
        <f t="shared" si="5"/>
        <v>0</v>
      </c>
      <c r="H45" s="25">
        <f t="shared" si="5"/>
        <v>0</v>
      </c>
      <c r="I45" s="25">
        <f t="shared" ref="I45:Q45" si="6">I46</f>
        <v>0</v>
      </c>
      <c r="J45" s="25">
        <f t="shared" si="6"/>
        <v>0</v>
      </c>
      <c r="K45" s="25">
        <f t="shared" si="6"/>
        <v>0</v>
      </c>
      <c r="L45" s="25">
        <f t="shared" si="6"/>
        <v>0</v>
      </c>
      <c r="M45" s="25">
        <f t="shared" si="6"/>
        <v>0</v>
      </c>
      <c r="N45" s="25">
        <f t="shared" si="6"/>
        <v>0</v>
      </c>
      <c r="O45" s="25">
        <f t="shared" si="6"/>
        <v>0</v>
      </c>
      <c r="P45" s="25">
        <f t="shared" si="6"/>
        <v>0</v>
      </c>
      <c r="Q45" s="25">
        <f t="shared" si="6"/>
        <v>0</v>
      </c>
      <c r="R45" s="25">
        <f>R46</f>
        <v>0</v>
      </c>
      <c r="S45" s="68">
        <f>S46</f>
        <v>0</v>
      </c>
      <c r="T45" s="25"/>
    </row>
    <row r="46" spans="1:20" s="31" customFormat="1" ht="42.75">
      <c r="A46" s="39" t="s">
        <v>505</v>
      </c>
      <c r="B46" s="40" t="s">
        <v>944</v>
      </c>
      <c r="C46" s="41" t="s">
        <v>907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68">
        <v>0</v>
      </c>
      <c r="T46" s="25"/>
    </row>
    <row r="47" spans="1:20" s="31" customFormat="1" ht="85.5">
      <c r="A47" s="39" t="s">
        <v>510</v>
      </c>
      <c r="B47" s="40" t="s">
        <v>945</v>
      </c>
      <c r="C47" s="41" t="s">
        <v>907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68">
        <v>0</v>
      </c>
      <c r="T47" s="25"/>
    </row>
    <row r="48" spans="1:20" s="31" customFormat="1" ht="57">
      <c r="A48" s="39" t="s">
        <v>518</v>
      </c>
      <c r="B48" s="40" t="s">
        <v>946</v>
      </c>
      <c r="C48" s="41" t="s">
        <v>907</v>
      </c>
      <c r="D48" s="25">
        <f>D49</f>
        <v>3.95</v>
      </c>
      <c r="E48" s="25">
        <v>0</v>
      </c>
      <c r="F48" s="25">
        <f>F49</f>
        <v>3.95</v>
      </c>
      <c r="G48" s="25">
        <f>G49</f>
        <v>3.9500099999999998</v>
      </c>
      <c r="H48" s="25">
        <f t="shared" ref="H48:Q49" si="7">H49</f>
        <v>0.74582300000000001</v>
      </c>
      <c r="I48" s="25">
        <f t="shared" si="7"/>
        <v>0.305975</v>
      </c>
      <c r="J48" s="25">
        <f t="shared" si="7"/>
        <v>0</v>
      </c>
      <c r="K48" s="25">
        <f t="shared" si="7"/>
        <v>0.99534500000000004</v>
      </c>
      <c r="L48" s="25">
        <f t="shared" si="7"/>
        <v>0.39326422</v>
      </c>
      <c r="M48" s="25">
        <f t="shared" si="7"/>
        <v>0.99534500000000004</v>
      </c>
      <c r="N48" s="25">
        <f t="shared" si="7"/>
        <v>0.35255878000000002</v>
      </c>
      <c r="O48" s="25">
        <f t="shared" si="7"/>
        <v>1.6533450000000001</v>
      </c>
      <c r="P48" s="25">
        <f t="shared" si="7"/>
        <v>0</v>
      </c>
      <c r="Q48" s="25">
        <f t="shared" si="7"/>
        <v>3.2041869999999997</v>
      </c>
      <c r="R48" s="25">
        <f>R49</f>
        <v>-3.2041869999999997</v>
      </c>
      <c r="S48" s="68">
        <f>S49</f>
        <v>-81.118452864676286</v>
      </c>
      <c r="T48" s="25"/>
    </row>
    <row r="49" spans="1:20" s="31" customFormat="1" ht="42.75">
      <c r="A49" s="39" t="s">
        <v>947</v>
      </c>
      <c r="B49" s="40" t="s">
        <v>948</v>
      </c>
      <c r="C49" s="41" t="s">
        <v>907</v>
      </c>
      <c r="D49" s="25">
        <f>D50</f>
        <v>3.95</v>
      </c>
      <c r="E49" s="25">
        <v>0</v>
      </c>
      <c r="F49" s="25">
        <f>F50</f>
        <v>3.95</v>
      </c>
      <c r="G49" s="25">
        <f>G50</f>
        <v>3.9500099999999998</v>
      </c>
      <c r="H49" s="25">
        <f t="shared" si="7"/>
        <v>0.74582300000000001</v>
      </c>
      <c r="I49" s="25">
        <f t="shared" si="7"/>
        <v>0.305975</v>
      </c>
      <c r="J49" s="25">
        <f t="shared" si="7"/>
        <v>0</v>
      </c>
      <c r="K49" s="25">
        <f t="shared" si="7"/>
        <v>0.99534500000000004</v>
      </c>
      <c r="L49" s="25">
        <f t="shared" si="7"/>
        <v>0.39326422</v>
      </c>
      <c r="M49" s="25">
        <f t="shared" si="7"/>
        <v>0.99534500000000004</v>
      </c>
      <c r="N49" s="25">
        <f t="shared" si="7"/>
        <v>0.35255878000000002</v>
      </c>
      <c r="O49" s="25">
        <f t="shared" si="7"/>
        <v>1.6533450000000001</v>
      </c>
      <c r="P49" s="25">
        <f t="shared" si="7"/>
        <v>0</v>
      </c>
      <c r="Q49" s="25">
        <f t="shared" si="7"/>
        <v>3.2041869999999997</v>
      </c>
      <c r="R49" s="25">
        <f>R50</f>
        <v>-3.2041869999999997</v>
      </c>
      <c r="S49" s="68">
        <f>S50</f>
        <v>-81.118452864676286</v>
      </c>
      <c r="T49" s="25"/>
    </row>
    <row r="50" spans="1:20" ht="60">
      <c r="A50" s="98" t="s">
        <v>947</v>
      </c>
      <c r="B50" s="45" t="s">
        <v>1034</v>
      </c>
      <c r="C50" s="46" t="s">
        <v>1035</v>
      </c>
      <c r="D50" s="26">
        <v>3.95</v>
      </c>
      <c r="E50" s="26">
        <v>0</v>
      </c>
      <c r="F50" s="26">
        <f>D50</f>
        <v>3.95</v>
      </c>
      <c r="G50" s="26">
        <f>I50+K50+M50+O50</f>
        <v>3.9500099999999998</v>
      </c>
      <c r="H50" s="26">
        <f>J50+L50+N50+P50</f>
        <v>0.74582300000000001</v>
      </c>
      <c r="I50" s="26">
        <v>0.305975</v>
      </c>
      <c r="J50" s="26">
        <v>0</v>
      </c>
      <c r="K50" s="26">
        <v>0.99534500000000004</v>
      </c>
      <c r="L50" s="26">
        <v>0.39326422</v>
      </c>
      <c r="M50" s="26">
        <v>0.99534500000000004</v>
      </c>
      <c r="N50" s="26">
        <v>0.35255878000000002</v>
      </c>
      <c r="O50" s="26">
        <v>1.6533450000000001</v>
      </c>
      <c r="P50" s="26">
        <v>0</v>
      </c>
      <c r="Q50" s="26">
        <f>G50-H50</f>
        <v>3.2041869999999997</v>
      </c>
      <c r="R50" s="26">
        <f>H50-G50</f>
        <v>-3.2041869999999997</v>
      </c>
      <c r="S50" s="69">
        <f>R50*100/G50</f>
        <v>-81.118452864676286</v>
      </c>
      <c r="T50" s="92" t="s">
        <v>1064</v>
      </c>
    </row>
    <row r="51" spans="1:20" s="31" customFormat="1" ht="57">
      <c r="A51" s="39" t="s">
        <v>949</v>
      </c>
      <c r="B51" s="40" t="s">
        <v>950</v>
      </c>
      <c r="C51" s="41" t="s">
        <v>907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f t="shared" ref="P51:P53" si="8">P52</f>
        <v>0</v>
      </c>
      <c r="Q51" s="25">
        <f t="shared" ref="Q51:Q54" si="9">G51-H51</f>
        <v>0</v>
      </c>
      <c r="R51" s="25">
        <v>0</v>
      </c>
      <c r="S51" s="68">
        <v>0</v>
      </c>
      <c r="T51" s="25"/>
    </row>
    <row r="52" spans="1:20" s="31" customFormat="1" ht="42.75">
      <c r="A52" s="39" t="s">
        <v>520</v>
      </c>
      <c r="B52" s="40" t="s">
        <v>951</v>
      </c>
      <c r="C52" s="41" t="s">
        <v>907</v>
      </c>
      <c r="D52" s="25">
        <f>D54</f>
        <v>0</v>
      </c>
      <c r="E52" s="25">
        <v>0</v>
      </c>
      <c r="F52" s="25">
        <f>F54</f>
        <v>0</v>
      </c>
      <c r="G52" s="25">
        <f>G54</f>
        <v>0</v>
      </c>
      <c r="H52" s="25">
        <f t="shared" ref="H52:Q52" si="10">H54</f>
        <v>0</v>
      </c>
      <c r="I52" s="25">
        <f t="shared" si="10"/>
        <v>0</v>
      </c>
      <c r="J52" s="25">
        <f t="shared" si="10"/>
        <v>0</v>
      </c>
      <c r="K52" s="25">
        <f t="shared" si="10"/>
        <v>0</v>
      </c>
      <c r="L52" s="25">
        <f t="shared" si="10"/>
        <v>0</v>
      </c>
      <c r="M52" s="25">
        <f t="shared" si="10"/>
        <v>0</v>
      </c>
      <c r="N52" s="25">
        <f t="shared" si="10"/>
        <v>0</v>
      </c>
      <c r="O52" s="25">
        <f t="shared" si="10"/>
        <v>0</v>
      </c>
      <c r="P52" s="25">
        <f t="shared" si="10"/>
        <v>0</v>
      </c>
      <c r="Q52" s="25">
        <f t="shared" si="10"/>
        <v>0</v>
      </c>
      <c r="R52" s="25">
        <f>R54</f>
        <v>0</v>
      </c>
      <c r="S52" s="68">
        <f>S54</f>
        <v>0</v>
      </c>
      <c r="T52" s="25"/>
    </row>
    <row r="53" spans="1:20" s="31" customFormat="1" ht="42.75">
      <c r="A53" s="39" t="s">
        <v>522</v>
      </c>
      <c r="B53" s="40" t="s">
        <v>952</v>
      </c>
      <c r="C53" s="41" t="s">
        <v>907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f t="shared" si="8"/>
        <v>0</v>
      </c>
      <c r="Q53" s="25">
        <f>G53-H53</f>
        <v>0</v>
      </c>
      <c r="R53" s="25">
        <v>0</v>
      </c>
      <c r="S53" s="68">
        <v>0</v>
      </c>
      <c r="T53" s="25"/>
    </row>
    <row r="54" spans="1:20" s="31" customFormat="1" ht="42.75">
      <c r="A54" s="39" t="s">
        <v>526</v>
      </c>
      <c r="B54" s="40" t="s">
        <v>953</v>
      </c>
      <c r="C54" s="41" t="s">
        <v>907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f t="shared" si="9"/>
        <v>0</v>
      </c>
      <c r="R54" s="25">
        <v>0</v>
      </c>
      <c r="S54" s="68">
        <v>0</v>
      </c>
      <c r="T54" s="25"/>
    </row>
    <row r="55" spans="1:20" s="31" customFormat="1" ht="42.75">
      <c r="A55" s="39" t="s">
        <v>527</v>
      </c>
      <c r="B55" s="40" t="s">
        <v>954</v>
      </c>
      <c r="C55" s="41" t="s">
        <v>907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68">
        <v>0</v>
      </c>
      <c r="T55" s="25"/>
    </row>
    <row r="56" spans="1:20" s="31" customFormat="1" ht="42.75">
      <c r="A56" s="39" t="s">
        <v>528</v>
      </c>
      <c r="B56" s="40" t="s">
        <v>955</v>
      </c>
      <c r="C56" s="41" t="s">
        <v>907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68">
        <v>0</v>
      </c>
      <c r="T56" s="25"/>
    </row>
    <row r="57" spans="1:20" s="31" customFormat="1" ht="57">
      <c r="A57" s="39" t="s">
        <v>529</v>
      </c>
      <c r="B57" s="40" t="s">
        <v>956</v>
      </c>
      <c r="C57" s="41" t="s">
        <v>907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68">
        <v>0</v>
      </c>
      <c r="T57" s="25"/>
    </row>
    <row r="58" spans="1:20" s="31" customFormat="1" ht="57">
      <c r="A58" s="39" t="s">
        <v>530</v>
      </c>
      <c r="B58" s="40" t="s">
        <v>957</v>
      </c>
      <c r="C58" s="41" t="s">
        <v>907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68">
        <v>0</v>
      </c>
      <c r="T58" s="25"/>
    </row>
    <row r="59" spans="1:20" s="31" customFormat="1" ht="57">
      <c r="A59" s="39" t="s">
        <v>531</v>
      </c>
      <c r="B59" s="40" t="s">
        <v>958</v>
      </c>
      <c r="C59" s="41" t="s">
        <v>907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68">
        <v>0</v>
      </c>
      <c r="T59" s="25"/>
    </row>
    <row r="60" spans="1:20" s="31" customFormat="1" ht="57">
      <c r="A60" s="39" t="s">
        <v>959</v>
      </c>
      <c r="B60" s="40" t="s">
        <v>960</v>
      </c>
      <c r="C60" s="41" t="s">
        <v>907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68">
        <v>0</v>
      </c>
      <c r="T60" s="25"/>
    </row>
    <row r="61" spans="1:20" s="31" customFormat="1" ht="57">
      <c r="A61" s="39" t="s">
        <v>961</v>
      </c>
      <c r="B61" s="40" t="s">
        <v>962</v>
      </c>
      <c r="C61" s="41" t="s">
        <v>907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68">
        <v>0</v>
      </c>
      <c r="T61" s="25"/>
    </row>
    <row r="62" spans="1:20" s="31" customFormat="1" ht="42.75">
      <c r="A62" s="39" t="s">
        <v>963</v>
      </c>
      <c r="B62" s="40" t="s">
        <v>964</v>
      </c>
      <c r="C62" s="41" t="s">
        <v>907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68">
        <v>0</v>
      </c>
      <c r="T62" s="25"/>
    </row>
    <row r="63" spans="1:20" s="31" customFormat="1" ht="57">
      <c r="A63" s="39" t="s">
        <v>965</v>
      </c>
      <c r="B63" s="40" t="s">
        <v>966</v>
      </c>
      <c r="C63" s="41" t="s">
        <v>907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68">
        <v>0</v>
      </c>
      <c r="T63" s="25"/>
    </row>
    <row r="64" spans="1:20" s="31" customFormat="1" ht="85.5">
      <c r="A64" s="39" t="s">
        <v>94</v>
      </c>
      <c r="B64" s="40" t="s">
        <v>967</v>
      </c>
      <c r="C64" s="41" t="s">
        <v>907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68">
        <v>0</v>
      </c>
      <c r="T64" s="25"/>
    </row>
    <row r="65" spans="1:20" s="31" customFormat="1" ht="71.25">
      <c r="A65" s="39" t="s">
        <v>968</v>
      </c>
      <c r="B65" s="40" t="s">
        <v>969</v>
      </c>
      <c r="C65" s="41" t="s">
        <v>907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68">
        <v>0</v>
      </c>
      <c r="T65" s="25"/>
    </row>
    <row r="66" spans="1:20" s="31" customFormat="1" ht="71.25">
      <c r="A66" s="39" t="s">
        <v>970</v>
      </c>
      <c r="B66" s="40" t="s">
        <v>971</v>
      </c>
      <c r="C66" s="41" t="s">
        <v>907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68">
        <v>0</v>
      </c>
      <c r="T66" s="25"/>
    </row>
    <row r="67" spans="1:20" s="31" customFormat="1" ht="42.75">
      <c r="A67" s="39" t="s">
        <v>96</v>
      </c>
      <c r="B67" s="40" t="s">
        <v>972</v>
      </c>
      <c r="C67" s="41" t="s">
        <v>907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68">
        <v>0</v>
      </c>
      <c r="T67" s="25"/>
    </row>
    <row r="68" spans="1:20" s="31" customFormat="1" ht="57">
      <c r="A68" s="39" t="s">
        <v>98</v>
      </c>
      <c r="B68" s="40" t="s">
        <v>973</v>
      </c>
      <c r="C68" s="41" t="s">
        <v>907</v>
      </c>
      <c r="D68" s="25">
        <v>0</v>
      </c>
      <c r="E68" s="25">
        <v>0</v>
      </c>
      <c r="F68" s="25">
        <v>0</v>
      </c>
      <c r="G68" s="25">
        <v>0</v>
      </c>
      <c r="H68" s="25">
        <f t="shared" ref="H68:H69" si="11">H69</f>
        <v>0</v>
      </c>
      <c r="I68" s="25">
        <f t="shared" ref="I68:I69" si="12">I69</f>
        <v>0</v>
      </c>
      <c r="J68" s="25">
        <f t="shared" ref="J68:J69" si="13">J69</f>
        <v>0</v>
      </c>
      <c r="K68" s="25">
        <f t="shared" ref="K68:K69" si="14">K69</f>
        <v>0</v>
      </c>
      <c r="L68" s="25">
        <f t="shared" ref="L68:L69" si="15">L69</f>
        <v>0</v>
      </c>
      <c r="M68" s="25">
        <f t="shared" ref="M68:M69" si="16">M69</f>
        <v>0</v>
      </c>
      <c r="N68" s="25">
        <f t="shared" ref="N68:N69" si="17">N69</f>
        <v>0</v>
      </c>
      <c r="O68" s="25">
        <f t="shared" ref="O68:O69" si="18">O69</f>
        <v>0</v>
      </c>
      <c r="P68" s="25">
        <f t="shared" ref="P68:P69" si="19">P69</f>
        <v>0</v>
      </c>
      <c r="Q68" s="25">
        <f t="shared" ref="Q68:Q69" si="20">Q69</f>
        <v>0</v>
      </c>
      <c r="R68" s="25">
        <v>0</v>
      </c>
      <c r="S68" s="68">
        <v>0</v>
      </c>
      <c r="T68" s="25"/>
    </row>
    <row r="69" spans="1:20" s="31" customFormat="1" ht="28.5">
      <c r="A69" s="39" t="s">
        <v>100</v>
      </c>
      <c r="B69" s="40" t="s">
        <v>974</v>
      </c>
      <c r="C69" s="41" t="s">
        <v>907</v>
      </c>
      <c r="D69" s="25">
        <v>0</v>
      </c>
      <c r="E69" s="25">
        <v>0</v>
      </c>
      <c r="F69" s="25">
        <v>0</v>
      </c>
      <c r="G69" s="25">
        <v>0</v>
      </c>
      <c r="H69" s="25">
        <f t="shared" si="11"/>
        <v>0</v>
      </c>
      <c r="I69" s="25">
        <f t="shared" si="12"/>
        <v>0</v>
      </c>
      <c r="J69" s="25">
        <f t="shared" si="13"/>
        <v>0</v>
      </c>
      <c r="K69" s="25">
        <f t="shared" si="14"/>
        <v>0</v>
      </c>
      <c r="L69" s="25">
        <f t="shared" si="15"/>
        <v>0</v>
      </c>
      <c r="M69" s="25">
        <f t="shared" si="16"/>
        <v>0</v>
      </c>
      <c r="N69" s="25">
        <f t="shared" si="17"/>
        <v>0</v>
      </c>
      <c r="O69" s="25">
        <f t="shared" si="18"/>
        <v>0</v>
      </c>
      <c r="P69" s="25">
        <f t="shared" si="19"/>
        <v>0</v>
      </c>
      <c r="Q69" s="25">
        <f t="shared" si="20"/>
        <v>0</v>
      </c>
      <c r="R69" s="25">
        <v>0</v>
      </c>
      <c r="S69" s="68">
        <v>0</v>
      </c>
      <c r="T69" s="25"/>
    </row>
  </sheetData>
  <mergeCells count="28">
    <mergeCell ref="R11:S11"/>
    <mergeCell ref="T11:T13"/>
    <mergeCell ref="R12:R13"/>
    <mergeCell ref="S12:S13"/>
    <mergeCell ref="A10:T10"/>
    <mergeCell ref="A11:A13"/>
    <mergeCell ref="B11:B13"/>
    <mergeCell ref="C11:C13"/>
    <mergeCell ref="D11:D13"/>
    <mergeCell ref="E11:E13"/>
    <mergeCell ref="F11:F13"/>
    <mergeCell ref="O12:P12"/>
    <mergeCell ref="A16:C16"/>
    <mergeCell ref="A1:T1"/>
    <mergeCell ref="A2:T2"/>
    <mergeCell ref="A3:T3"/>
    <mergeCell ref="A4:T4"/>
    <mergeCell ref="A5:T5"/>
    <mergeCell ref="A6:T6"/>
    <mergeCell ref="A7:T7"/>
    <mergeCell ref="A8:T8"/>
    <mergeCell ref="A9:T9"/>
    <mergeCell ref="G11:P11"/>
    <mergeCell ref="Q11:Q13"/>
    <mergeCell ref="G12:H12"/>
    <mergeCell ref="I12:J12"/>
    <mergeCell ref="K12:L12"/>
    <mergeCell ref="M12:N12"/>
  </mergeCells>
  <pageMargins left="0.45" right="0.45" top="0.75" bottom="0.75" header="0.3" footer="0.3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</sheetPr>
  <dimension ref="A1:M25"/>
  <sheetViews>
    <sheetView topLeftCell="D1" workbookViewId="0">
      <selection activeCell="D28" sqref="D28"/>
    </sheetView>
  </sheetViews>
  <sheetFormatPr defaultColWidth="25.7109375" defaultRowHeight="15"/>
  <cols>
    <col min="1" max="1" width="19.7109375" style="1" customWidth="1"/>
    <col min="2" max="2" width="29.85546875" style="1" customWidth="1"/>
    <col min="3" max="16384" width="25.7109375" style="1"/>
  </cols>
  <sheetData>
    <row r="1" spans="1:13" s="4" customFormat="1" ht="16.5"/>
    <row r="2" spans="1:13" s="4" customFormat="1" ht="16.5"/>
    <row r="3" spans="1:13" s="4" customFormat="1" ht="16.5">
      <c r="A3" s="160" t="s">
        <v>730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</row>
    <row r="4" spans="1:13" s="4" customFormat="1" ht="16.5">
      <c r="A4" s="160" t="s">
        <v>0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</row>
    <row r="5" spans="1:13" s="4" customFormat="1" ht="16.5">
      <c r="A5" s="160" t="s">
        <v>16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</row>
    <row r="6" spans="1:13" s="4" customFormat="1" ht="16.5">
      <c r="A6" s="156" t="s">
        <v>731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</row>
    <row r="7" spans="1:13" s="4" customFormat="1" ht="16.5">
      <c r="A7" s="156" t="s">
        <v>732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</row>
    <row r="8" spans="1:13" s="4" customFormat="1" ht="16.5">
      <c r="A8" s="156" t="s">
        <v>733</v>
      </c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</row>
    <row r="9" spans="1:13" s="4" customFormat="1" ht="16.5">
      <c r="A9" s="156" t="s">
        <v>1042</v>
      </c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</row>
    <row r="10" spans="1:13" s="4" customFormat="1" ht="16.5">
      <c r="A10" s="156" t="s">
        <v>980</v>
      </c>
      <c r="B10" s="156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</row>
    <row r="11" spans="1:13" s="4" customFormat="1" ht="16.5">
      <c r="A11" s="156" t="s">
        <v>734</v>
      </c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</row>
    <row r="12" spans="1:13" s="4" customFormat="1" ht="16.5">
      <c r="A12" s="156" t="s">
        <v>1043</v>
      </c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</row>
    <row r="13" spans="1:13" s="4" customFormat="1" ht="16.5">
      <c r="A13" s="156" t="s">
        <v>981</v>
      </c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</row>
    <row r="14" spans="1:13" s="4" customFormat="1" ht="16.5">
      <c r="A14" s="156" t="s">
        <v>2</v>
      </c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</row>
    <row r="15" spans="1:13" s="4" customFormat="1" ht="16.5">
      <c r="A15" s="159"/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</row>
    <row r="16" spans="1:13" s="6" customFormat="1" ht="43.5" customHeight="1">
      <c r="A16" s="157" t="s">
        <v>3</v>
      </c>
      <c r="B16" s="157" t="s">
        <v>4</v>
      </c>
      <c r="C16" s="157" t="s">
        <v>5</v>
      </c>
      <c r="D16" s="157" t="s">
        <v>69</v>
      </c>
      <c r="E16" s="157" t="s">
        <v>70</v>
      </c>
      <c r="F16" s="157" t="s">
        <v>71</v>
      </c>
      <c r="G16" s="157"/>
      <c r="H16" s="157" t="s">
        <v>72</v>
      </c>
      <c r="I16" s="157"/>
      <c r="J16" s="157" t="s">
        <v>73</v>
      </c>
      <c r="K16" s="157"/>
      <c r="L16" s="157" t="s">
        <v>74</v>
      </c>
      <c r="M16" s="157"/>
    </row>
    <row r="17" spans="1:13" s="6" customFormat="1" ht="43.5" customHeight="1">
      <c r="A17" s="157"/>
      <c r="B17" s="157"/>
      <c r="C17" s="157"/>
      <c r="D17" s="157"/>
      <c r="E17" s="157"/>
      <c r="F17" s="80" t="s">
        <v>1046</v>
      </c>
      <c r="G17" s="7" t="s">
        <v>735</v>
      </c>
      <c r="H17" s="80" t="s">
        <v>1044</v>
      </c>
      <c r="I17" s="7" t="s">
        <v>735</v>
      </c>
      <c r="J17" s="80" t="s">
        <v>1045</v>
      </c>
      <c r="K17" s="7" t="s">
        <v>735</v>
      </c>
      <c r="L17" s="80" t="s">
        <v>1045</v>
      </c>
      <c r="M17" s="7" t="s">
        <v>735</v>
      </c>
    </row>
    <row r="18" spans="1:13" s="14" customFormat="1" ht="15" customHeight="1">
      <c r="A18" s="8">
        <v>1</v>
      </c>
      <c r="B18" s="8">
        <v>2</v>
      </c>
      <c r="C18" s="8">
        <v>3</v>
      </c>
      <c r="D18" s="8">
        <v>4</v>
      </c>
      <c r="E18" s="8">
        <v>5</v>
      </c>
      <c r="F18" s="8">
        <v>6</v>
      </c>
      <c r="G18" s="8">
        <v>7</v>
      </c>
      <c r="H18" s="8">
        <v>8</v>
      </c>
      <c r="I18" s="8">
        <v>9</v>
      </c>
      <c r="J18" s="8">
        <v>10</v>
      </c>
      <c r="K18" s="8">
        <v>11</v>
      </c>
      <c r="L18" s="8">
        <v>12</v>
      </c>
      <c r="M18" s="8">
        <v>13</v>
      </c>
    </row>
    <row r="19" spans="1:13" s="6" customFormat="1">
      <c r="A19" s="7" t="s">
        <v>15</v>
      </c>
      <c r="B19" s="7" t="s">
        <v>15</v>
      </c>
      <c r="C19" s="7" t="s">
        <v>15</v>
      </c>
      <c r="D19" s="7" t="s">
        <v>15</v>
      </c>
      <c r="E19" s="7" t="s">
        <v>15</v>
      </c>
      <c r="F19" s="7" t="s">
        <v>15</v>
      </c>
      <c r="G19" s="7" t="s">
        <v>15</v>
      </c>
      <c r="H19" s="7" t="s">
        <v>15</v>
      </c>
      <c r="I19" s="7" t="s">
        <v>15</v>
      </c>
      <c r="J19" s="7" t="s">
        <v>15</v>
      </c>
      <c r="K19" s="7" t="s">
        <v>15</v>
      </c>
      <c r="L19" s="7" t="s">
        <v>15</v>
      </c>
      <c r="M19" s="7" t="s">
        <v>15</v>
      </c>
    </row>
    <row r="20" spans="1:13" s="6" customFormat="1">
      <c r="A20" s="23" t="s">
        <v>979</v>
      </c>
      <c r="B20" s="23" t="s">
        <v>979</v>
      </c>
      <c r="C20" s="23" t="s">
        <v>979</v>
      </c>
      <c r="D20" s="23" t="s">
        <v>979</v>
      </c>
      <c r="E20" s="23" t="s">
        <v>979</v>
      </c>
      <c r="F20" s="23" t="s">
        <v>979</v>
      </c>
      <c r="G20" s="23" t="s">
        <v>979</v>
      </c>
      <c r="H20" s="23" t="s">
        <v>979</v>
      </c>
      <c r="I20" s="23" t="s">
        <v>979</v>
      </c>
      <c r="J20" s="23" t="s">
        <v>979</v>
      </c>
      <c r="K20" s="23" t="s">
        <v>979</v>
      </c>
      <c r="L20" s="23" t="s">
        <v>979</v>
      </c>
      <c r="M20" s="23" t="s">
        <v>979</v>
      </c>
    </row>
    <row r="21" spans="1:13" s="6" customFormat="1">
      <c r="A21" s="7" t="s">
        <v>15</v>
      </c>
      <c r="B21" s="7" t="s">
        <v>15</v>
      </c>
      <c r="C21" s="7" t="s">
        <v>15</v>
      </c>
      <c r="D21" s="7" t="s">
        <v>15</v>
      </c>
      <c r="E21" s="7" t="s">
        <v>15</v>
      </c>
      <c r="F21" s="7" t="s">
        <v>15</v>
      </c>
      <c r="G21" s="7" t="s">
        <v>15</v>
      </c>
      <c r="H21" s="7" t="s">
        <v>15</v>
      </c>
      <c r="I21" s="7" t="s">
        <v>15</v>
      </c>
      <c r="J21" s="7" t="s">
        <v>15</v>
      </c>
      <c r="K21" s="7" t="s">
        <v>15</v>
      </c>
      <c r="L21" s="7" t="s">
        <v>15</v>
      </c>
      <c r="M21" s="7" t="s">
        <v>15</v>
      </c>
    </row>
    <row r="22" spans="1:13" s="19" customFormat="1">
      <c r="A22" s="158" t="s">
        <v>22</v>
      </c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</row>
    <row r="23" spans="1:13">
      <c r="A23" s="2"/>
    </row>
    <row r="24" spans="1:13">
      <c r="A24" s="2"/>
    </row>
    <row r="25" spans="1:13">
      <c r="A25" s="18"/>
    </row>
  </sheetData>
  <mergeCells count="23">
    <mergeCell ref="A22:M22"/>
    <mergeCell ref="A14:M14"/>
    <mergeCell ref="A15:M15"/>
    <mergeCell ref="A3:M3"/>
    <mergeCell ref="A4:M4"/>
    <mergeCell ref="A5:M5"/>
    <mergeCell ref="A6:M6"/>
    <mergeCell ref="A7:M7"/>
    <mergeCell ref="A8:M8"/>
    <mergeCell ref="A9:M9"/>
    <mergeCell ref="A16:A17"/>
    <mergeCell ref="B16:B17"/>
    <mergeCell ref="C16:C17"/>
    <mergeCell ref="D16:D17"/>
    <mergeCell ref="E16:E17"/>
    <mergeCell ref="F16:G16"/>
    <mergeCell ref="A10:M10"/>
    <mergeCell ref="A11:M11"/>
    <mergeCell ref="A12:M12"/>
    <mergeCell ref="A13:M13"/>
    <mergeCell ref="H16:I16"/>
    <mergeCell ref="J16:K16"/>
    <mergeCell ref="L16:M1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</sheetPr>
  <dimension ref="A3:J454"/>
  <sheetViews>
    <sheetView topLeftCell="A337" workbookViewId="0">
      <selection activeCell="E155" sqref="E155"/>
    </sheetView>
  </sheetViews>
  <sheetFormatPr defaultRowHeight="15"/>
  <cols>
    <col min="1" max="1" width="10" style="17" customWidth="1"/>
    <col min="2" max="2" width="69.5703125" style="11" customWidth="1"/>
    <col min="3" max="3" width="10.42578125" style="11" customWidth="1"/>
    <col min="4" max="4" width="15" style="11" customWidth="1"/>
    <col min="5" max="5" width="14.85546875" style="11" customWidth="1"/>
    <col min="6" max="6" width="11.7109375" style="11" customWidth="1"/>
    <col min="7" max="7" width="12.7109375" style="11" customWidth="1"/>
    <col min="8" max="8" width="27.85546875" style="11" customWidth="1"/>
    <col min="9" max="9" width="13.7109375" style="11" customWidth="1"/>
    <col min="10" max="16384" width="9.140625" style="11"/>
  </cols>
  <sheetData>
    <row r="3" spans="1:10" s="9" customFormat="1" ht="16.5">
      <c r="A3" s="109" t="s">
        <v>903</v>
      </c>
      <c r="B3" s="109"/>
      <c r="C3" s="109"/>
      <c r="D3" s="109"/>
      <c r="E3" s="109"/>
      <c r="F3" s="109"/>
      <c r="G3" s="109"/>
      <c r="H3" s="109"/>
    </row>
    <row r="4" spans="1:10" s="9" customFormat="1" ht="16.5">
      <c r="A4" s="109" t="s">
        <v>0</v>
      </c>
      <c r="B4" s="109"/>
      <c r="C4" s="109"/>
      <c r="D4" s="109"/>
      <c r="E4" s="109"/>
      <c r="F4" s="109"/>
      <c r="G4" s="109"/>
      <c r="H4" s="109"/>
    </row>
    <row r="5" spans="1:10" s="9" customFormat="1" ht="16.5">
      <c r="A5" s="109" t="s">
        <v>16</v>
      </c>
      <c r="B5" s="109"/>
      <c r="C5" s="109"/>
      <c r="D5" s="109"/>
      <c r="E5" s="109"/>
      <c r="F5" s="109"/>
      <c r="G5" s="109"/>
      <c r="H5" s="109"/>
    </row>
    <row r="6" spans="1:10" s="9" customFormat="1" ht="36" customHeight="1">
      <c r="A6" s="110" t="s">
        <v>736</v>
      </c>
      <c r="B6" s="110"/>
      <c r="C6" s="110"/>
      <c r="D6" s="110"/>
      <c r="E6" s="110"/>
      <c r="F6" s="110"/>
      <c r="G6" s="110"/>
      <c r="H6" s="110"/>
    </row>
    <row r="7" spans="1:10" s="9" customFormat="1" ht="16.5">
      <c r="A7" s="161" t="s">
        <v>1026</v>
      </c>
      <c r="B7" s="161"/>
      <c r="C7" s="161"/>
      <c r="D7" s="161"/>
      <c r="E7" s="161"/>
      <c r="F7" s="161"/>
      <c r="G7" s="161"/>
      <c r="H7" s="161"/>
    </row>
    <row r="8" spans="1:10" s="9" customFormat="1" ht="16.5">
      <c r="A8" s="161" t="s">
        <v>737</v>
      </c>
      <c r="B8" s="161"/>
      <c r="C8" s="161"/>
      <c r="D8" s="161"/>
      <c r="E8" s="161"/>
      <c r="F8" s="161"/>
      <c r="G8" s="161"/>
      <c r="H8" s="161"/>
    </row>
    <row r="9" spans="1:10" s="9" customFormat="1" ht="16.5">
      <c r="A9" s="161" t="s">
        <v>1027</v>
      </c>
      <c r="B9" s="161"/>
      <c r="C9" s="161"/>
      <c r="D9" s="161"/>
      <c r="E9" s="161"/>
      <c r="F9" s="161"/>
      <c r="G9" s="161"/>
      <c r="H9" s="161"/>
    </row>
    <row r="10" spans="1:10" s="9" customFormat="1" ht="16.5">
      <c r="A10" s="162" t="s">
        <v>1029</v>
      </c>
      <c r="B10" s="162"/>
      <c r="C10" s="162"/>
      <c r="D10" s="162"/>
      <c r="E10" s="162"/>
      <c r="F10" s="162"/>
      <c r="G10" s="162"/>
      <c r="H10" s="162"/>
    </row>
    <row r="11" spans="1:10" s="9" customFormat="1" ht="16.5">
      <c r="A11" s="163" t="s">
        <v>1056</v>
      </c>
      <c r="B11" s="163"/>
      <c r="C11" s="163"/>
      <c r="D11" s="163"/>
      <c r="E11" s="163"/>
      <c r="F11" s="163"/>
      <c r="G11" s="163"/>
      <c r="H11" s="163"/>
      <c r="I11" s="163"/>
      <c r="J11" s="163"/>
    </row>
    <row r="12" spans="1:10" s="9" customFormat="1" ht="16.5">
      <c r="A12" s="161" t="s">
        <v>75</v>
      </c>
      <c r="B12" s="161"/>
      <c r="C12" s="161"/>
      <c r="D12" s="161"/>
      <c r="E12" s="161"/>
      <c r="F12" s="161"/>
      <c r="G12" s="161"/>
      <c r="H12" s="161"/>
    </row>
    <row r="13" spans="1:10" s="20" customFormat="1" ht="61.5" customHeight="1">
      <c r="A13" s="165" t="s">
        <v>76</v>
      </c>
      <c r="B13" s="165"/>
      <c r="C13" s="165"/>
      <c r="D13" s="165"/>
      <c r="E13" s="165"/>
      <c r="F13" s="165"/>
      <c r="G13" s="165"/>
      <c r="H13" s="165"/>
    </row>
    <row r="14" spans="1:10" s="64" customFormat="1" ht="90" customHeight="1">
      <c r="A14" s="135" t="s">
        <v>77</v>
      </c>
      <c r="B14" s="135" t="s">
        <v>78</v>
      </c>
      <c r="C14" s="135" t="s">
        <v>79</v>
      </c>
      <c r="D14" s="135" t="s">
        <v>1055</v>
      </c>
      <c r="E14" s="135"/>
      <c r="F14" s="135" t="s">
        <v>738</v>
      </c>
      <c r="G14" s="135"/>
      <c r="H14" s="135" t="s">
        <v>18</v>
      </c>
    </row>
    <row r="15" spans="1:10" s="64" customFormat="1" ht="30">
      <c r="A15" s="135"/>
      <c r="B15" s="135"/>
      <c r="C15" s="135"/>
      <c r="D15" s="104" t="s">
        <v>7</v>
      </c>
      <c r="E15" s="104" t="s">
        <v>8</v>
      </c>
      <c r="F15" s="104" t="s">
        <v>904</v>
      </c>
      <c r="G15" s="104" t="s">
        <v>80</v>
      </c>
      <c r="H15" s="135"/>
    </row>
    <row r="16" spans="1:10" s="53" customFormat="1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 t="s">
        <v>588</v>
      </c>
      <c r="G16" s="10">
        <v>7</v>
      </c>
      <c r="H16" s="10">
        <v>8</v>
      </c>
    </row>
    <row r="17" spans="1:8" s="20" customFormat="1">
      <c r="A17" s="108" t="s">
        <v>81</v>
      </c>
      <c r="B17" s="108"/>
      <c r="C17" s="108"/>
      <c r="D17" s="108"/>
      <c r="E17" s="108"/>
      <c r="F17" s="108"/>
      <c r="G17" s="108"/>
      <c r="H17" s="108"/>
    </row>
    <row r="18" spans="1:8" s="31" customFormat="1" ht="28.5">
      <c r="A18" s="105" t="s">
        <v>82</v>
      </c>
      <c r="B18" s="103" t="s">
        <v>83</v>
      </c>
      <c r="C18" s="103" t="s">
        <v>84</v>
      </c>
      <c r="D18" s="105" t="s">
        <v>979</v>
      </c>
      <c r="E18" s="28">
        <f>E24+E26+E32</f>
        <v>21.212791709999998</v>
      </c>
      <c r="F18" s="105" t="s">
        <v>289</v>
      </c>
      <c r="G18" s="105" t="s">
        <v>289</v>
      </c>
      <c r="H18" s="105" t="s">
        <v>289</v>
      </c>
    </row>
    <row r="19" spans="1:8" s="20" customFormat="1" ht="30">
      <c r="A19" s="104" t="s">
        <v>85</v>
      </c>
      <c r="B19" s="22" t="s">
        <v>86</v>
      </c>
      <c r="C19" s="22" t="s">
        <v>84</v>
      </c>
      <c r="D19" s="104" t="s">
        <v>979</v>
      </c>
      <c r="E19" s="104" t="s">
        <v>289</v>
      </c>
      <c r="F19" s="104" t="s">
        <v>289</v>
      </c>
      <c r="G19" s="104" t="s">
        <v>289</v>
      </c>
      <c r="H19" s="104" t="s">
        <v>289</v>
      </c>
    </row>
    <row r="20" spans="1:8" s="20" customFormat="1" ht="30">
      <c r="A20" s="104" t="s">
        <v>468</v>
      </c>
      <c r="B20" s="22" t="s">
        <v>87</v>
      </c>
      <c r="C20" s="22" t="s">
        <v>84</v>
      </c>
      <c r="D20" s="104" t="s">
        <v>979</v>
      </c>
      <c r="E20" s="104" t="s">
        <v>289</v>
      </c>
      <c r="F20" s="104" t="s">
        <v>289</v>
      </c>
      <c r="G20" s="104" t="s">
        <v>289</v>
      </c>
      <c r="H20" s="104" t="s">
        <v>289</v>
      </c>
    </row>
    <row r="21" spans="1:8" s="20" customFormat="1" ht="30">
      <c r="A21" s="104" t="s">
        <v>88</v>
      </c>
      <c r="B21" s="22" t="s">
        <v>89</v>
      </c>
      <c r="C21" s="22" t="s">
        <v>84</v>
      </c>
      <c r="D21" s="104" t="s">
        <v>979</v>
      </c>
      <c r="E21" s="104" t="s">
        <v>289</v>
      </c>
      <c r="F21" s="104" t="s">
        <v>289</v>
      </c>
      <c r="G21" s="104" t="s">
        <v>289</v>
      </c>
      <c r="H21" s="104" t="s">
        <v>289</v>
      </c>
    </row>
    <row r="22" spans="1:8" s="20" customFormat="1" ht="30">
      <c r="A22" s="104" t="s">
        <v>90</v>
      </c>
      <c r="B22" s="22" t="s">
        <v>91</v>
      </c>
      <c r="C22" s="22" t="s">
        <v>84</v>
      </c>
      <c r="D22" s="104" t="s">
        <v>979</v>
      </c>
      <c r="E22" s="104" t="s">
        <v>289</v>
      </c>
      <c r="F22" s="104" t="s">
        <v>289</v>
      </c>
      <c r="G22" s="104" t="s">
        <v>289</v>
      </c>
      <c r="H22" s="104" t="s">
        <v>289</v>
      </c>
    </row>
    <row r="23" spans="1:8" s="20" customFormat="1" ht="30">
      <c r="A23" s="104" t="s">
        <v>92</v>
      </c>
      <c r="B23" s="22" t="s">
        <v>93</v>
      </c>
      <c r="C23" s="22" t="s">
        <v>84</v>
      </c>
      <c r="D23" s="104" t="s">
        <v>979</v>
      </c>
      <c r="E23" s="104" t="s">
        <v>289</v>
      </c>
      <c r="F23" s="104" t="s">
        <v>289</v>
      </c>
      <c r="G23" s="104" t="s">
        <v>289</v>
      </c>
      <c r="H23" s="104" t="s">
        <v>289</v>
      </c>
    </row>
    <row r="24" spans="1:8" s="20" customFormat="1" ht="30">
      <c r="A24" s="104" t="s">
        <v>94</v>
      </c>
      <c r="B24" s="22" t="s">
        <v>95</v>
      </c>
      <c r="C24" s="22" t="s">
        <v>84</v>
      </c>
      <c r="D24" s="104" t="s">
        <v>979</v>
      </c>
      <c r="E24" s="83">
        <v>20.540396399999999</v>
      </c>
      <c r="F24" s="104" t="s">
        <v>289</v>
      </c>
      <c r="G24" s="104" t="s">
        <v>289</v>
      </c>
      <c r="H24" s="104" t="s">
        <v>289</v>
      </c>
    </row>
    <row r="25" spans="1:8" s="20" customFormat="1" ht="30">
      <c r="A25" s="104" t="s">
        <v>96</v>
      </c>
      <c r="B25" s="22" t="s">
        <v>97</v>
      </c>
      <c r="C25" s="22" t="s">
        <v>84</v>
      </c>
      <c r="D25" s="104" t="s">
        <v>979</v>
      </c>
      <c r="E25" s="104" t="s">
        <v>289</v>
      </c>
      <c r="F25" s="104" t="s">
        <v>289</v>
      </c>
      <c r="G25" s="104" t="s">
        <v>289</v>
      </c>
      <c r="H25" s="104" t="s">
        <v>289</v>
      </c>
    </row>
    <row r="26" spans="1:8" s="20" customFormat="1" ht="30">
      <c r="A26" s="104" t="s">
        <v>98</v>
      </c>
      <c r="B26" s="22" t="s">
        <v>99</v>
      </c>
      <c r="C26" s="22" t="s">
        <v>84</v>
      </c>
      <c r="D26" s="104" t="s">
        <v>979</v>
      </c>
      <c r="E26" s="83">
        <f>0.36858339+0.004</f>
        <v>0.37258339000000001</v>
      </c>
      <c r="F26" s="104" t="s">
        <v>289</v>
      </c>
      <c r="G26" s="104" t="s">
        <v>289</v>
      </c>
      <c r="H26" s="104" t="s">
        <v>289</v>
      </c>
    </row>
    <row r="27" spans="1:8" s="20" customFormat="1" ht="30">
      <c r="A27" s="104" t="s">
        <v>100</v>
      </c>
      <c r="B27" s="22" t="s">
        <v>101</v>
      </c>
      <c r="C27" s="22" t="s">
        <v>84</v>
      </c>
      <c r="D27" s="104" t="s">
        <v>979</v>
      </c>
      <c r="E27" s="104" t="s">
        <v>289</v>
      </c>
      <c r="F27" s="104" t="s">
        <v>289</v>
      </c>
      <c r="G27" s="104" t="s">
        <v>289</v>
      </c>
      <c r="H27" s="104" t="s">
        <v>289</v>
      </c>
    </row>
    <row r="28" spans="1:8" s="20" customFormat="1" ht="30">
      <c r="A28" s="104" t="s">
        <v>102</v>
      </c>
      <c r="B28" s="22" t="s">
        <v>103</v>
      </c>
      <c r="C28" s="22" t="s">
        <v>84</v>
      </c>
      <c r="D28" s="104" t="s">
        <v>979</v>
      </c>
      <c r="E28" s="104" t="s">
        <v>289</v>
      </c>
      <c r="F28" s="104" t="s">
        <v>289</v>
      </c>
      <c r="G28" s="104" t="s">
        <v>289</v>
      </c>
      <c r="H28" s="104" t="s">
        <v>289</v>
      </c>
    </row>
    <row r="29" spans="1:8" s="20" customFormat="1" ht="30">
      <c r="A29" s="104" t="s">
        <v>104</v>
      </c>
      <c r="B29" s="22" t="s">
        <v>105</v>
      </c>
      <c r="C29" s="22" t="s">
        <v>84</v>
      </c>
      <c r="D29" s="104" t="s">
        <v>979</v>
      </c>
      <c r="E29" s="104" t="s">
        <v>289</v>
      </c>
      <c r="F29" s="104" t="s">
        <v>289</v>
      </c>
      <c r="G29" s="104" t="s">
        <v>289</v>
      </c>
      <c r="H29" s="104" t="s">
        <v>289</v>
      </c>
    </row>
    <row r="30" spans="1:8" s="20" customFormat="1" ht="30">
      <c r="A30" s="104" t="s">
        <v>106</v>
      </c>
      <c r="B30" s="22" t="s">
        <v>107</v>
      </c>
      <c r="C30" s="22" t="s">
        <v>84</v>
      </c>
      <c r="D30" s="104" t="s">
        <v>979</v>
      </c>
      <c r="E30" s="104" t="s">
        <v>289</v>
      </c>
      <c r="F30" s="104" t="s">
        <v>289</v>
      </c>
      <c r="G30" s="104" t="s">
        <v>289</v>
      </c>
      <c r="H30" s="104" t="s">
        <v>289</v>
      </c>
    </row>
    <row r="31" spans="1:8" s="20" customFormat="1" ht="30">
      <c r="A31" s="104" t="s">
        <v>108</v>
      </c>
      <c r="B31" s="22" t="s">
        <v>109</v>
      </c>
      <c r="C31" s="22" t="s">
        <v>84</v>
      </c>
      <c r="D31" s="104" t="s">
        <v>979</v>
      </c>
      <c r="E31" s="104" t="s">
        <v>289</v>
      </c>
      <c r="F31" s="104" t="s">
        <v>289</v>
      </c>
      <c r="G31" s="104" t="s">
        <v>289</v>
      </c>
      <c r="H31" s="104" t="s">
        <v>289</v>
      </c>
    </row>
    <row r="32" spans="1:8" s="20" customFormat="1" ht="30">
      <c r="A32" s="104" t="s">
        <v>110</v>
      </c>
      <c r="B32" s="22" t="s">
        <v>111</v>
      </c>
      <c r="C32" s="22" t="s">
        <v>84</v>
      </c>
      <c r="D32" s="104" t="s">
        <v>979</v>
      </c>
      <c r="E32" s="27">
        <v>0.29981192000000001</v>
      </c>
      <c r="F32" s="104" t="s">
        <v>289</v>
      </c>
      <c r="G32" s="104" t="s">
        <v>289</v>
      </c>
      <c r="H32" s="104" t="s">
        <v>289</v>
      </c>
    </row>
    <row r="33" spans="1:9" s="31" customFormat="1" ht="28.5">
      <c r="A33" s="105" t="s">
        <v>540</v>
      </c>
      <c r="B33" s="103" t="s">
        <v>112</v>
      </c>
      <c r="C33" s="103" t="s">
        <v>84</v>
      </c>
      <c r="D33" s="105" t="s">
        <v>979</v>
      </c>
      <c r="E33" s="28">
        <f>E48+E57+E63+E64+E65+E68</f>
        <v>21.151224259999996</v>
      </c>
      <c r="F33" s="105" t="s">
        <v>289</v>
      </c>
      <c r="G33" s="105" t="s">
        <v>289</v>
      </c>
      <c r="H33" s="105" t="s">
        <v>289</v>
      </c>
    </row>
    <row r="34" spans="1:9" s="20" customFormat="1" ht="30">
      <c r="A34" s="104" t="s">
        <v>113</v>
      </c>
      <c r="B34" s="22" t="s">
        <v>739</v>
      </c>
      <c r="C34" s="22" t="s">
        <v>84</v>
      </c>
      <c r="D34" s="104" t="s">
        <v>979</v>
      </c>
      <c r="E34" s="104" t="s">
        <v>289</v>
      </c>
      <c r="F34" s="104" t="s">
        <v>289</v>
      </c>
      <c r="G34" s="104" t="s">
        <v>289</v>
      </c>
      <c r="H34" s="104" t="s">
        <v>289</v>
      </c>
    </row>
    <row r="35" spans="1:9" s="20" customFormat="1" ht="30">
      <c r="A35" s="104" t="s">
        <v>114</v>
      </c>
      <c r="B35" s="22" t="s">
        <v>87</v>
      </c>
      <c r="C35" s="22" t="s">
        <v>84</v>
      </c>
      <c r="D35" s="104" t="s">
        <v>979</v>
      </c>
      <c r="E35" s="104" t="s">
        <v>289</v>
      </c>
      <c r="F35" s="104" t="s">
        <v>289</v>
      </c>
      <c r="G35" s="104" t="s">
        <v>289</v>
      </c>
      <c r="H35" s="104" t="s">
        <v>289</v>
      </c>
    </row>
    <row r="36" spans="1:9" s="20" customFormat="1" ht="30">
      <c r="A36" s="104" t="s">
        <v>115</v>
      </c>
      <c r="B36" s="22" t="s">
        <v>89</v>
      </c>
      <c r="C36" s="22" t="s">
        <v>84</v>
      </c>
      <c r="D36" s="104" t="s">
        <v>979</v>
      </c>
      <c r="E36" s="104" t="s">
        <v>289</v>
      </c>
      <c r="F36" s="104" t="s">
        <v>289</v>
      </c>
      <c r="G36" s="104" t="s">
        <v>289</v>
      </c>
      <c r="H36" s="104" t="s">
        <v>289</v>
      </c>
    </row>
    <row r="37" spans="1:9" s="20" customFormat="1" ht="30">
      <c r="A37" s="104" t="s">
        <v>116</v>
      </c>
      <c r="B37" s="22" t="s">
        <v>91</v>
      </c>
      <c r="C37" s="22" t="s">
        <v>84</v>
      </c>
      <c r="D37" s="104" t="s">
        <v>979</v>
      </c>
      <c r="E37" s="104" t="s">
        <v>289</v>
      </c>
      <c r="F37" s="104" t="s">
        <v>289</v>
      </c>
      <c r="G37" s="104" t="s">
        <v>289</v>
      </c>
      <c r="H37" s="104" t="s">
        <v>289</v>
      </c>
    </row>
    <row r="38" spans="1:9" s="20" customFormat="1" ht="30">
      <c r="A38" s="104" t="s">
        <v>117</v>
      </c>
      <c r="B38" s="22" t="s">
        <v>93</v>
      </c>
      <c r="C38" s="22" t="s">
        <v>84</v>
      </c>
      <c r="D38" s="104" t="s">
        <v>979</v>
      </c>
      <c r="E38" s="104" t="s">
        <v>289</v>
      </c>
      <c r="F38" s="104" t="s">
        <v>289</v>
      </c>
      <c r="G38" s="104" t="s">
        <v>289</v>
      </c>
      <c r="H38" s="104" t="s">
        <v>289</v>
      </c>
    </row>
    <row r="39" spans="1:9" s="20" customFormat="1" ht="30">
      <c r="A39" s="104" t="s">
        <v>118</v>
      </c>
      <c r="B39" s="22" t="s">
        <v>95</v>
      </c>
      <c r="C39" s="22" t="s">
        <v>84</v>
      </c>
      <c r="D39" s="104" t="s">
        <v>979</v>
      </c>
      <c r="E39" s="83">
        <v>20.62302</v>
      </c>
      <c r="F39" s="104" t="s">
        <v>289</v>
      </c>
      <c r="G39" s="104" t="s">
        <v>289</v>
      </c>
      <c r="H39" s="104" t="s">
        <v>289</v>
      </c>
      <c r="I39" s="94"/>
    </row>
    <row r="40" spans="1:9" s="20" customFormat="1" ht="30">
      <c r="A40" s="104" t="s">
        <v>119</v>
      </c>
      <c r="B40" s="22" t="s">
        <v>97</v>
      </c>
      <c r="C40" s="22" t="s">
        <v>84</v>
      </c>
      <c r="D40" s="104" t="s">
        <v>979</v>
      </c>
      <c r="E40" s="104" t="s">
        <v>289</v>
      </c>
      <c r="F40" s="104" t="s">
        <v>289</v>
      </c>
      <c r="G40" s="104" t="s">
        <v>289</v>
      </c>
      <c r="H40" s="104" t="s">
        <v>289</v>
      </c>
      <c r="I40" s="95"/>
    </row>
    <row r="41" spans="1:9" s="20" customFormat="1" ht="30">
      <c r="A41" s="104" t="s">
        <v>120</v>
      </c>
      <c r="B41" s="22" t="s">
        <v>99</v>
      </c>
      <c r="C41" s="22" t="s">
        <v>84</v>
      </c>
      <c r="D41" s="104" t="s">
        <v>979</v>
      </c>
      <c r="E41" s="83">
        <v>0.52820425999999998</v>
      </c>
      <c r="F41" s="104" t="s">
        <v>289</v>
      </c>
      <c r="G41" s="104" t="s">
        <v>289</v>
      </c>
      <c r="H41" s="104" t="s">
        <v>289</v>
      </c>
    </row>
    <row r="42" spans="1:9" s="20" customFormat="1" ht="30">
      <c r="A42" s="104" t="s">
        <v>121</v>
      </c>
      <c r="B42" s="22" t="s">
        <v>101</v>
      </c>
      <c r="C42" s="22" t="s">
        <v>84</v>
      </c>
      <c r="D42" s="104" t="s">
        <v>979</v>
      </c>
      <c r="E42" s="104" t="s">
        <v>289</v>
      </c>
      <c r="F42" s="104" t="s">
        <v>289</v>
      </c>
      <c r="G42" s="104" t="s">
        <v>289</v>
      </c>
      <c r="H42" s="104" t="s">
        <v>289</v>
      </c>
    </row>
    <row r="43" spans="1:9" s="20" customFormat="1" ht="30">
      <c r="A43" s="104" t="s">
        <v>122</v>
      </c>
      <c r="B43" s="22" t="s">
        <v>103</v>
      </c>
      <c r="C43" s="22" t="s">
        <v>84</v>
      </c>
      <c r="D43" s="104" t="s">
        <v>979</v>
      </c>
      <c r="E43" s="104" t="s">
        <v>289</v>
      </c>
      <c r="F43" s="104" t="s">
        <v>289</v>
      </c>
      <c r="G43" s="104" t="s">
        <v>289</v>
      </c>
      <c r="H43" s="104" t="s">
        <v>289</v>
      </c>
    </row>
    <row r="44" spans="1:9" s="20" customFormat="1" ht="30">
      <c r="A44" s="104" t="s">
        <v>123</v>
      </c>
      <c r="B44" s="22" t="s">
        <v>105</v>
      </c>
      <c r="C44" s="22" t="s">
        <v>84</v>
      </c>
      <c r="D44" s="104" t="s">
        <v>979</v>
      </c>
      <c r="E44" s="104" t="s">
        <v>289</v>
      </c>
      <c r="F44" s="104" t="s">
        <v>289</v>
      </c>
      <c r="G44" s="104" t="s">
        <v>289</v>
      </c>
      <c r="H44" s="104" t="s">
        <v>289</v>
      </c>
    </row>
    <row r="45" spans="1:9" s="20" customFormat="1" ht="30">
      <c r="A45" s="104" t="s">
        <v>124</v>
      </c>
      <c r="B45" s="22" t="s">
        <v>107</v>
      </c>
      <c r="C45" s="22" t="s">
        <v>84</v>
      </c>
      <c r="D45" s="104" t="s">
        <v>979</v>
      </c>
      <c r="E45" s="104" t="s">
        <v>289</v>
      </c>
      <c r="F45" s="104" t="s">
        <v>289</v>
      </c>
      <c r="G45" s="104" t="s">
        <v>289</v>
      </c>
      <c r="H45" s="104" t="s">
        <v>289</v>
      </c>
    </row>
    <row r="46" spans="1:9" s="20" customFormat="1" ht="30">
      <c r="A46" s="104" t="s">
        <v>125</v>
      </c>
      <c r="B46" s="22" t="s">
        <v>109</v>
      </c>
      <c r="C46" s="22" t="s">
        <v>84</v>
      </c>
      <c r="D46" s="104" t="s">
        <v>979</v>
      </c>
      <c r="E46" s="104" t="s">
        <v>289</v>
      </c>
      <c r="F46" s="104" t="s">
        <v>289</v>
      </c>
      <c r="G46" s="104" t="s">
        <v>289</v>
      </c>
      <c r="H46" s="104" t="s">
        <v>289</v>
      </c>
    </row>
    <row r="47" spans="1:9" s="20" customFormat="1" ht="30">
      <c r="A47" s="104" t="s">
        <v>126</v>
      </c>
      <c r="B47" s="22" t="s">
        <v>111</v>
      </c>
      <c r="C47" s="22" t="s">
        <v>84</v>
      </c>
      <c r="D47" s="104" t="s">
        <v>979</v>
      </c>
      <c r="E47" s="27">
        <v>0</v>
      </c>
      <c r="F47" s="104" t="s">
        <v>289</v>
      </c>
      <c r="G47" s="104" t="s">
        <v>289</v>
      </c>
      <c r="H47" s="104" t="s">
        <v>289</v>
      </c>
    </row>
    <row r="48" spans="1:9" s="31" customFormat="1" ht="28.5">
      <c r="A48" s="105" t="s">
        <v>127</v>
      </c>
      <c r="B48" s="103" t="s">
        <v>128</v>
      </c>
      <c r="C48" s="103" t="s">
        <v>84</v>
      </c>
      <c r="D48" s="105" t="s">
        <v>979</v>
      </c>
      <c r="E48" s="84">
        <f>E52+E55</f>
        <v>9.9994055599999996</v>
      </c>
      <c r="F48" s="105" t="s">
        <v>289</v>
      </c>
      <c r="G48" s="105" t="s">
        <v>289</v>
      </c>
      <c r="H48" s="105" t="s">
        <v>289</v>
      </c>
    </row>
    <row r="49" spans="1:8" s="20" customFormat="1" ht="30">
      <c r="A49" s="104" t="s">
        <v>114</v>
      </c>
      <c r="B49" s="22" t="s">
        <v>129</v>
      </c>
      <c r="C49" s="22" t="s">
        <v>84</v>
      </c>
      <c r="D49" s="104" t="s">
        <v>979</v>
      </c>
      <c r="E49" s="104" t="s">
        <v>289</v>
      </c>
      <c r="F49" s="104" t="s">
        <v>289</v>
      </c>
      <c r="G49" s="104" t="s">
        <v>289</v>
      </c>
      <c r="H49" s="104" t="s">
        <v>289</v>
      </c>
    </row>
    <row r="50" spans="1:8" s="20" customFormat="1" ht="30">
      <c r="A50" s="104" t="s">
        <v>115</v>
      </c>
      <c r="B50" s="22" t="s">
        <v>130</v>
      </c>
      <c r="C50" s="22" t="s">
        <v>84</v>
      </c>
      <c r="D50" s="104" t="s">
        <v>979</v>
      </c>
      <c r="E50" s="104" t="s">
        <v>289</v>
      </c>
      <c r="F50" s="104" t="s">
        <v>289</v>
      </c>
      <c r="G50" s="104" t="s">
        <v>289</v>
      </c>
      <c r="H50" s="104" t="s">
        <v>289</v>
      </c>
    </row>
    <row r="51" spans="1:8" s="20" customFormat="1" ht="30">
      <c r="A51" s="104" t="s">
        <v>131</v>
      </c>
      <c r="B51" s="22" t="s">
        <v>132</v>
      </c>
      <c r="C51" s="22" t="s">
        <v>84</v>
      </c>
      <c r="D51" s="104" t="s">
        <v>979</v>
      </c>
      <c r="E51" s="104" t="s">
        <v>289</v>
      </c>
      <c r="F51" s="104" t="s">
        <v>289</v>
      </c>
      <c r="G51" s="104" t="s">
        <v>289</v>
      </c>
      <c r="H51" s="104" t="s">
        <v>289</v>
      </c>
    </row>
    <row r="52" spans="1:8" s="20" customFormat="1" ht="30">
      <c r="A52" s="104" t="s">
        <v>133</v>
      </c>
      <c r="B52" s="22" t="s">
        <v>134</v>
      </c>
      <c r="C52" s="22" t="s">
        <v>84</v>
      </c>
      <c r="D52" s="104" t="s">
        <v>979</v>
      </c>
      <c r="E52" s="83">
        <v>8.9420400000000004</v>
      </c>
      <c r="F52" s="104" t="s">
        <v>289</v>
      </c>
      <c r="G52" s="104" t="s">
        <v>289</v>
      </c>
      <c r="H52" s="104" t="s">
        <v>289</v>
      </c>
    </row>
    <row r="53" spans="1:8" s="20" customFormat="1" ht="30">
      <c r="A53" s="104" t="s">
        <v>135</v>
      </c>
      <c r="B53" s="22" t="s">
        <v>136</v>
      </c>
      <c r="C53" s="22" t="s">
        <v>84</v>
      </c>
      <c r="D53" s="104" t="s">
        <v>979</v>
      </c>
      <c r="E53" s="104" t="s">
        <v>289</v>
      </c>
      <c r="F53" s="104" t="s">
        <v>289</v>
      </c>
      <c r="G53" s="104" t="s">
        <v>289</v>
      </c>
      <c r="H53" s="104" t="s">
        <v>289</v>
      </c>
    </row>
    <row r="54" spans="1:8" s="20" customFormat="1" ht="30">
      <c r="A54" s="104" t="s">
        <v>137</v>
      </c>
      <c r="B54" s="22" t="s">
        <v>138</v>
      </c>
      <c r="C54" s="22" t="s">
        <v>84</v>
      </c>
      <c r="D54" s="104" t="s">
        <v>979</v>
      </c>
      <c r="E54" s="104" t="s">
        <v>289</v>
      </c>
      <c r="F54" s="104" t="s">
        <v>289</v>
      </c>
      <c r="G54" s="104" t="s">
        <v>289</v>
      </c>
      <c r="H54" s="104" t="s">
        <v>289</v>
      </c>
    </row>
    <row r="55" spans="1:8" s="20" customFormat="1" ht="30">
      <c r="A55" s="104" t="s">
        <v>116</v>
      </c>
      <c r="B55" s="22" t="s">
        <v>139</v>
      </c>
      <c r="C55" s="22" t="s">
        <v>84</v>
      </c>
      <c r="D55" s="104" t="s">
        <v>979</v>
      </c>
      <c r="E55" s="83">
        <f>0.92221+0.13515556</f>
        <v>1.05736556</v>
      </c>
      <c r="F55" s="104" t="s">
        <v>289</v>
      </c>
      <c r="G55" s="104" t="s">
        <v>289</v>
      </c>
      <c r="H55" s="104" t="s">
        <v>289</v>
      </c>
    </row>
    <row r="56" spans="1:8" s="20" customFormat="1" ht="30">
      <c r="A56" s="104" t="s">
        <v>140</v>
      </c>
      <c r="B56" s="22" t="s">
        <v>141</v>
      </c>
      <c r="C56" s="22" t="s">
        <v>84</v>
      </c>
      <c r="D56" s="104" t="s">
        <v>979</v>
      </c>
      <c r="E56" s="104" t="s">
        <v>289</v>
      </c>
      <c r="F56" s="104" t="s">
        <v>289</v>
      </c>
      <c r="G56" s="104" t="s">
        <v>289</v>
      </c>
      <c r="H56" s="104" t="s">
        <v>289</v>
      </c>
    </row>
    <row r="57" spans="1:8" s="31" customFormat="1" ht="28.5">
      <c r="A57" s="105" t="s">
        <v>142</v>
      </c>
      <c r="B57" s="103" t="s">
        <v>143</v>
      </c>
      <c r="C57" s="103" t="s">
        <v>84</v>
      </c>
      <c r="D57" s="105" t="s">
        <v>979</v>
      </c>
      <c r="E57" s="84">
        <f>E62+E58</f>
        <v>1.5552999999999999</v>
      </c>
      <c r="F57" s="105" t="s">
        <v>289</v>
      </c>
      <c r="G57" s="105" t="s">
        <v>289</v>
      </c>
      <c r="H57" s="105" t="s">
        <v>289</v>
      </c>
    </row>
    <row r="58" spans="1:8" s="20" customFormat="1" ht="30">
      <c r="A58" s="104" t="s">
        <v>144</v>
      </c>
      <c r="B58" s="22" t="s">
        <v>145</v>
      </c>
      <c r="C58" s="22" t="s">
        <v>84</v>
      </c>
      <c r="D58" s="104" t="s">
        <v>979</v>
      </c>
      <c r="E58" s="83">
        <v>7.8280000000000002E-2</v>
      </c>
      <c r="F58" s="104" t="s">
        <v>289</v>
      </c>
      <c r="G58" s="104" t="s">
        <v>289</v>
      </c>
      <c r="H58" s="104" t="s">
        <v>289</v>
      </c>
    </row>
    <row r="59" spans="1:8" s="20" customFormat="1" ht="30">
      <c r="A59" s="104" t="s">
        <v>146</v>
      </c>
      <c r="B59" s="22" t="s">
        <v>147</v>
      </c>
      <c r="C59" s="22" t="s">
        <v>84</v>
      </c>
      <c r="D59" s="104" t="s">
        <v>979</v>
      </c>
      <c r="E59" s="83" t="s">
        <v>289</v>
      </c>
      <c r="F59" s="104" t="s">
        <v>289</v>
      </c>
      <c r="G59" s="104" t="s">
        <v>289</v>
      </c>
      <c r="H59" s="104" t="s">
        <v>289</v>
      </c>
    </row>
    <row r="60" spans="1:8" s="20" customFormat="1" ht="30">
      <c r="A60" s="104" t="s">
        <v>148</v>
      </c>
      <c r="B60" s="22" t="s">
        <v>149</v>
      </c>
      <c r="C60" s="22" t="s">
        <v>84</v>
      </c>
      <c r="D60" s="104" t="s">
        <v>979</v>
      </c>
      <c r="E60" s="104" t="s">
        <v>289</v>
      </c>
      <c r="F60" s="104" t="s">
        <v>289</v>
      </c>
      <c r="G60" s="104" t="s">
        <v>289</v>
      </c>
      <c r="H60" s="104" t="s">
        <v>289</v>
      </c>
    </row>
    <row r="61" spans="1:8" s="20" customFormat="1" ht="30">
      <c r="A61" s="104" t="s">
        <v>150</v>
      </c>
      <c r="B61" s="22" t="s">
        <v>151</v>
      </c>
      <c r="C61" s="22" t="s">
        <v>84</v>
      </c>
      <c r="D61" s="104" t="s">
        <v>979</v>
      </c>
      <c r="E61" s="104" t="s">
        <v>289</v>
      </c>
      <c r="F61" s="104" t="s">
        <v>289</v>
      </c>
      <c r="G61" s="104" t="s">
        <v>289</v>
      </c>
      <c r="H61" s="104" t="s">
        <v>289</v>
      </c>
    </row>
    <row r="62" spans="1:8" s="20" customFormat="1" ht="30">
      <c r="A62" s="104" t="s">
        <v>152</v>
      </c>
      <c r="B62" s="22" t="s">
        <v>153</v>
      </c>
      <c r="C62" s="22" t="s">
        <v>84</v>
      </c>
      <c r="D62" s="104" t="s">
        <v>979</v>
      </c>
      <c r="E62" s="83">
        <f>1.47402+0.003</f>
        <v>1.47702</v>
      </c>
      <c r="F62" s="104" t="s">
        <v>289</v>
      </c>
      <c r="G62" s="104" t="s">
        <v>289</v>
      </c>
      <c r="H62" s="104" t="s">
        <v>289</v>
      </c>
    </row>
    <row r="63" spans="1:8" s="31" customFormat="1" ht="28.5">
      <c r="A63" s="105" t="s">
        <v>154</v>
      </c>
      <c r="B63" s="103" t="s">
        <v>155</v>
      </c>
      <c r="C63" s="103" t="s">
        <v>84</v>
      </c>
      <c r="D63" s="105" t="s">
        <v>979</v>
      </c>
      <c r="E63" s="84">
        <f>5.27693+1.1288+0.069075+0.29847932</f>
        <v>6.7732843200000001</v>
      </c>
      <c r="F63" s="105" t="s">
        <v>289</v>
      </c>
      <c r="G63" s="105" t="s">
        <v>289</v>
      </c>
      <c r="H63" s="105" t="s">
        <v>289</v>
      </c>
    </row>
    <row r="64" spans="1:8" s="31" customFormat="1" ht="28.5">
      <c r="A64" s="105" t="s">
        <v>156</v>
      </c>
      <c r="B64" s="103" t="s">
        <v>157</v>
      </c>
      <c r="C64" s="103" t="s">
        <v>84</v>
      </c>
      <c r="D64" s="105" t="s">
        <v>979</v>
      </c>
      <c r="E64" s="28">
        <v>1.2893399999999999</v>
      </c>
      <c r="F64" s="105" t="s">
        <v>289</v>
      </c>
      <c r="G64" s="105" t="s">
        <v>289</v>
      </c>
      <c r="H64" s="105" t="s">
        <v>289</v>
      </c>
    </row>
    <row r="65" spans="1:8" s="31" customFormat="1" ht="28.5">
      <c r="A65" s="105" t="s">
        <v>158</v>
      </c>
      <c r="B65" s="103" t="s">
        <v>159</v>
      </c>
      <c r="C65" s="103" t="s">
        <v>84</v>
      </c>
      <c r="D65" s="105" t="s">
        <v>979</v>
      </c>
      <c r="E65" s="84">
        <f>E67</f>
        <v>0.21113999999999999</v>
      </c>
      <c r="F65" s="105" t="s">
        <v>289</v>
      </c>
      <c r="G65" s="105" t="s">
        <v>289</v>
      </c>
      <c r="H65" s="105" t="s">
        <v>289</v>
      </c>
    </row>
    <row r="66" spans="1:8" s="20" customFormat="1" ht="30">
      <c r="A66" s="104" t="s">
        <v>160</v>
      </c>
      <c r="B66" s="22" t="s">
        <v>161</v>
      </c>
      <c r="C66" s="22" t="s">
        <v>84</v>
      </c>
      <c r="D66" s="104" t="s">
        <v>979</v>
      </c>
      <c r="E66" s="104" t="s">
        <v>289</v>
      </c>
      <c r="F66" s="104" t="s">
        <v>289</v>
      </c>
      <c r="G66" s="104" t="s">
        <v>289</v>
      </c>
      <c r="H66" s="104" t="s">
        <v>289</v>
      </c>
    </row>
    <row r="67" spans="1:8" s="20" customFormat="1" ht="30">
      <c r="A67" s="104" t="s">
        <v>162</v>
      </c>
      <c r="B67" s="22" t="s">
        <v>163</v>
      </c>
      <c r="C67" s="22" t="s">
        <v>84</v>
      </c>
      <c r="D67" s="104" t="s">
        <v>979</v>
      </c>
      <c r="E67" s="83">
        <v>0.21113999999999999</v>
      </c>
      <c r="F67" s="104" t="s">
        <v>289</v>
      </c>
      <c r="G67" s="104" t="s">
        <v>289</v>
      </c>
      <c r="H67" s="104" t="s">
        <v>289</v>
      </c>
    </row>
    <row r="68" spans="1:8" s="31" customFormat="1" ht="28.5">
      <c r="A68" s="105" t="s">
        <v>164</v>
      </c>
      <c r="B68" s="103" t="s">
        <v>165</v>
      </c>
      <c r="C68" s="103" t="s">
        <v>84</v>
      </c>
      <c r="D68" s="105" t="s">
        <v>979</v>
      </c>
      <c r="E68" s="84">
        <f>E69+E70</f>
        <v>1.3227543800000001</v>
      </c>
      <c r="F68" s="105" t="s">
        <v>289</v>
      </c>
      <c r="G68" s="105" t="s">
        <v>289</v>
      </c>
      <c r="H68" s="105" t="s">
        <v>289</v>
      </c>
    </row>
    <row r="69" spans="1:8" s="20" customFormat="1" ht="30">
      <c r="A69" s="104" t="s">
        <v>166</v>
      </c>
      <c r="B69" s="22" t="s">
        <v>167</v>
      </c>
      <c r="C69" s="22" t="s">
        <v>84</v>
      </c>
      <c r="D69" s="104" t="s">
        <v>979</v>
      </c>
      <c r="E69" s="83">
        <f>0.20782+0.19521+0.0145111</f>
        <v>0.4175411</v>
      </c>
      <c r="F69" s="104" t="s">
        <v>289</v>
      </c>
      <c r="G69" s="104" t="s">
        <v>289</v>
      </c>
      <c r="H69" s="104" t="s">
        <v>289</v>
      </c>
    </row>
    <row r="70" spans="1:8" s="20" customFormat="1" ht="30">
      <c r="A70" s="104" t="s">
        <v>168</v>
      </c>
      <c r="B70" s="22" t="s">
        <v>169</v>
      </c>
      <c r="C70" s="22" t="s">
        <v>84</v>
      </c>
      <c r="D70" s="104" t="s">
        <v>979</v>
      </c>
      <c r="E70" s="83">
        <f>0.89723+0.00798328</f>
        <v>0.90521328000000001</v>
      </c>
      <c r="F70" s="104" t="s">
        <v>289</v>
      </c>
      <c r="G70" s="104" t="s">
        <v>289</v>
      </c>
      <c r="H70" s="104" t="s">
        <v>289</v>
      </c>
    </row>
    <row r="71" spans="1:8" s="20" customFormat="1" ht="30">
      <c r="A71" s="104" t="s">
        <v>170</v>
      </c>
      <c r="B71" s="22" t="s">
        <v>171</v>
      </c>
      <c r="C71" s="22" t="s">
        <v>84</v>
      </c>
      <c r="D71" s="104" t="s">
        <v>979</v>
      </c>
      <c r="E71" s="104" t="s">
        <v>289</v>
      </c>
      <c r="F71" s="104" t="s">
        <v>289</v>
      </c>
      <c r="G71" s="104" t="s">
        <v>289</v>
      </c>
      <c r="H71" s="104" t="s">
        <v>289</v>
      </c>
    </row>
    <row r="72" spans="1:8" s="31" customFormat="1" ht="28.5">
      <c r="A72" s="105" t="s">
        <v>172</v>
      </c>
      <c r="B72" s="103" t="s">
        <v>173</v>
      </c>
      <c r="C72" s="103" t="s">
        <v>84</v>
      </c>
      <c r="D72" s="105" t="s">
        <v>979</v>
      </c>
      <c r="E72" s="105" t="s">
        <v>289</v>
      </c>
      <c r="F72" s="105" t="s">
        <v>289</v>
      </c>
      <c r="G72" s="105" t="s">
        <v>289</v>
      </c>
      <c r="H72" s="105" t="s">
        <v>289</v>
      </c>
    </row>
    <row r="73" spans="1:8" s="20" customFormat="1" ht="30">
      <c r="A73" s="104" t="s">
        <v>174</v>
      </c>
      <c r="B73" s="22" t="s">
        <v>175</v>
      </c>
      <c r="C73" s="22" t="s">
        <v>84</v>
      </c>
      <c r="D73" s="104" t="s">
        <v>979</v>
      </c>
      <c r="E73" s="104" t="s">
        <v>289</v>
      </c>
      <c r="F73" s="104" t="s">
        <v>289</v>
      </c>
      <c r="G73" s="104" t="s">
        <v>289</v>
      </c>
      <c r="H73" s="104" t="s">
        <v>289</v>
      </c>
    </row>
    <row r="74" spans="1:8" s="20" customFormat="1" ht="30">
      <c r="A74" s="104" t="s">
        <v>176</v>
      </c>
      <c r="B74" s="22" t="s">
        <v>177</v>
      </c>
      <c r="C74" s="22" t="s">
        <v>84</v>
      </c>
      <c r="D74" s="104" t="s">
        <v>979</v>
      </c>
      <c r="E74" s="104" t="s">
        <v>289</v>
      </c>
      <c r="F74" s="104" t="s">
        <v>289</v>
      </c>
      <c r="G74" s="104" t="s">
        <v>289</v>
      </c>
      <c r="H74" s="104" t="s">
        <v>289</v>
      </c>
    </row>
    <row r="75" spans="1:8" s="20" customFormat="1" ht="30">
      <c r="A75" s="104" t="s">
        <v>178</v>
      </c>
      <c r="B75" s="22" t="s">
        <v>179</v>
      </c>
      <c r="C75" s="22" t="s">
        <v>84</v>
      </c>
      <c r="D75" s="104" t="s">
        <v>979</v>
      </c>
      <c r="E75" s="104" t="s">
        <v>289</v>
      </c>
      <c r="F75" s="104" t="s">
        <v>289</v>
      </c>
      <c r="G75" s="104" t="s">
        <v>289</v>
      </c>
      <c r="H75" s="104" t="s">
        <v>289</v>
      </c>
    </row>
    <row r="76" spans="1:8" s="31" customFormat="1" ht="28.5">
      <c r="A76" s="105" t="s">
        <v>180</v>
      </c>
      <c r="B76" s="103" t="s">
        <v>740</v>
      </c>
      <c r="C76" s="103" t="s">
        <v>84</v>
      </c>
      <c r="D76" s="105" t="s">
        <v>979</v>
      </c>
      <c r="E76" s="28">
        <f>E18-E33</f>
        <v>6.1567450000001855E-2</v>
      </c>
      <c r="F76" s="105" t="s">
        <v>289</v>
      </c>
      <c r="G76" s="105" t="s">
        <v>289</v>
      </c>
      <c r="H76" s="105" t="s">
        <v>289</v>
      </c>
    </row>
    <row r="77" spans="1:8" s="20" customFormat="1" ht="30">
      <c r="A77" s="104" t="s">
        <v>181</v>
      </c>
      <c r="B77" s="22" t="s">
        <v>86</v>
      </c>
      <c r="C77" s="22" t="s">
        <v>84</v>
      </c>
      <c r="D77" s="104" t="s">
        <v>979</v>
      </c>
      <c r="E77" s="104" t="s">
        <v>289</v>
      </c>
      <c r="F77" s="104" t="s">
        <v>289</v>
      </c>
      <c r="G77" s="104" t="s">
        <v>289</v>
      </c>
      <c r="H77" s="104" t="s">
        <v>289</v>
      </c>
    </row>
    <row r="78" spans="1:8" s="20" customFormat="1" ht="30">
      <c r="A78" s="104" t="s">
        <v>182</v>
      </c>
      <c r="B78" s="22" t="s">
        <v>87</v>
      </c>
      <c r="C78" s="22" t="s">
        <v>84</v>
      </c>
      <c r="D78" s="104" t="s">
        <v>979</v>
      </c>
      <c r="E78" s="104" t="s">
        <v>289</v>
      </c>
      <c r="F78" s="104" t="s">
        <v>289</v>
      </c>
      <c r="G78" s="104" t="s">
        <v>289</v>
      </c>
      <c r="H78" s="104" t="s">
        <v>289</v>
      </c>
    </row>
    <row r="79" spans="1:8" s="20" customFormat="1" ht="30">
      <c r="A79" s="104" t="s">
        <v>183</v>
      </c>
      <c r="B79" s="22" t="s">
        <v>89</v>
      </c>
      <c r="C79" s="22" t="s">
        <v>84</v>
      </c>
      <c r="D79" s="104" t="s">
        <v>979</v>
      </c>
      <c r="E79" s="104" t="s">
        <v>289</v>
      </c>
      <c r="F79" s="104" t="s">
        <v>289</v>
      </c>
      <c r="G79" s="104" t="s">
        <v>289</v>
      </c>
      <c r="H79" s="104" t="s">
        <v>289</v>
      </c>
    </row>
    <row r="80" spans="1:8" s="20" customFormat="1" ht="30">
      <c r="A80" s="104" t="s">
        <v>184</v>
      </c>
      <c r="B80" s="22" t="s">
        <v>91</v>
      </c>
      <c r="C80" s="22" t="s">
        <v>84</v>
      </c>
      <c r="D80" s="104" t="s">
        <v>979</v>
      </c>
      <c r="E80" s="104" t="s">
        <v>289</v>
      </c>
      <c r="F80" s="104" t="s">
        <v>289</v>
      </c>
      <c r="G80" s="104" t="s">
        <v>289</v>
      </c>
      <c r="H80" s="104" t="s">
        <v>289</v>
      </c>
    </row>
    <row r="81" spans="1:8" s="20" customFormat="1" ht="30">
      <c r="A81" s="104" t="s">
        <v>185</v>
      </c>
      <c r="B81" s="22" t="s">
        <v>93</v>
      </c>
      <c r="C81" s="22" t="s">
        <v>84</v>
      </c>
      <c r="D81" s="104" t="s">
        <v>979</v>
      </c>
      <c r="E81" s="104" t="s">
        <v>289</v>
      </c>
      <c r="F81" s="104" t="s">
        <v>289</v>
      </c>
      <c r="G81" s="104" t="s">
        <v>289</v>
      </c>
      <c r="H81" s="104" t="s">
        <v>289</v>
      </c>
    </row>
    <row r="82" spans="1:8" s="20" customFormat="1" ht="30">
      <c r="A82" s="104" t="s">
        <v>186</v>
      </c>
      <c r="B82" s="22" t="s">
        <v>95</v>
      </c>
      <c r="C82" s="22" t="s">
        <v>84</v>
      </c>
      <c r="D82" s="104" t="s">
        <v>979</v>
      </c>
      <c r="E82" s="104" t="s">
        <v>289</v>
      </c>
      <c r="F82" s="104" t="s">
        <v>289</v>
      </c>
      <c r="G82" s="104" t="s">
        <v>289</v>
      </c>
      <c r="H82" s="104" t="s">
        <v>289</v>
      </c>
    </row>
    <row r="83" spans="1:8" s="20" customFormat="1" ht="30">
      <c r="A83" s="104" t="s">
        <v>187</v>
      </c>
      <c r="B83" s="22" t="s">
        <v>97</v>
      </c>
      <c r="C83" s="22" t="s">
        <v>84</v>
      </c>
      <c r="D83" s="104" t="s">
        <v>979</v>
      </c>
      <c r="E83" s="104" t="s">
        <v>289</v>
      </c>
      <c r="F83" s="104" t="s">
        <v>289</v>
      </c>
      <c r="G83" s="104" t="s">
        <v>289</v>
      </c>
      <c r="H83" s="104" t="s">
        <v>289</v>
      </c>
    </row>
    <row r="84" spans="1:8" s="20" customFormat="1" ht="30">
      <c r="A84" s="104" t="s">
        <v>188</v>
      </c>
      <c r="B84" s="22" t="s">
        <v>99</v>
      </c>
      <c r="C84" s="22" t="s">
        <v>84</v>
      </c>
      <c r="D84" s="104" t="s">
        <v>979</v>
      </c>
      <c r="E84" s="104" t="s">
        <v>289</v>
      </c>
      <c r="F84" s="104" t="s">
        <v>289</v>
      </c>
      <c r="G84" s="104" t="s">
        <v>289</v>
      </c>
      <c r="H84" s="104" t="s">
        <v>289</v>
      </c>
    </row>
    <row r="85" spans="1:8" s="20" customFormat="1" ht="30">
      <c r="A85" s="104" t="s">
        <v>189</v>
      </c>
      <c r="B85" s="22" t="s">
        <v>101</v>
      </c>
      <c r="C85" s="22" t="s">
        <v>84</v>
      </c>
      <c r="D85" s="104" t="s">
        <v>979</v>
      </c>
      <c r="E85" s="104" t="s">
        <v>289</v>
      </c>
      <c r="F85" s="104" t="s">
        <v>289</v>
      </c>
      <c r="G85" s="104" t="s">
        <v>289</v>
      </c>
      <c r="H85" s="104" t="s">
        <v>289</v>
      </c>
    </row>
    <row r="86" spans="1:8" s="20" customFormat="1" ht="30">
      <c r="A86" s="104" t="s">
        <v>190</v>
      </c>
      <c r="B86" s="22" t="s">
        <v>103</v>
      </c>
      <c r="C86" s="22" t="s">
        <v>84</v>
      </c>
      <c r="D86" s="104" t="s">
        <v>979</v>
      </c>
      <c r="E86" s="104" t="s">
        <v>289</v>
      </c>
      <c r="F86" s="104" t="s">
        <v>289</v>
      </c>
      <c r="G86" s="104" t="s">
        <v>289</v>
      </c>
      <c r="H86" s="104" t="s">
        <v>289</v>
      </c>
    </row>
    <row r="87" spans="1:8" s="20" customFormat="1" ht="30">
      <c r="A87" s="104" t="s">
        <v>191</v>
      </c>
      <c r="B87" s="22" t="s">
        <v>105</v>
      </c>
      <c r="C87" s="22" t="s">
        <v>84</v>
      </c>
      <c r="D87" s="104" t="s">
        <v>979</v>
      </c>
      <c r="E87" s="104" t="s">
        <v>289</v>
      </c>
      <c r="F87" s="104" t="s">
        <v>289</v>
      </c>
      <c r="G87" s="104" t="s">
        <v>289</v>
      </c>
      <c r="H87" s="104" t="s">
        <v>289</v>
      </c>
    </row>
    <row r="88" spans="1:8" s="20" customFormat="1" ht="30">
      <c r="A88" s="104" t="s">
        <v>192</v>
      </c>
      <c r="B88" s="22" t="s">
        <v>107</v>
      </c>
      <c r="C88" s="22" t="s">
        <v>84</v>
      </c>
      <c r="D88" s="104" t="s">
        <v>979</v>
      </c>
      <c r="E88" s="104" t="s">
        <v>289</v>
      </c>
      <c r="F88" s="104" t="s">
        <v>289</v>
      </c>
      <c r="G88" s="104" t="s">
        <v>289</v>
      </c>
      <c r="H88" s="104" t="s">
        <v>289</v>
      </c>
    </row>
    <row r="89" spans="1:8" s="20" customFormat="1" ht="30">
      <c r="A89" s="104" t="s">
        <v>193</v>
      </c>
      <c r="B89" s="22" t="s">
        <v>109</v>
      </c>
      <c r="C89" s="22" t="s">
        <v>84</v>
      </c>
      <c r="D89" s="104" t="s">
        <v>979</v>
      </c>
      <c r="E89" s="104" t="s">
        <v>289</v>
      </c>
      <c r="F89" s="104" t="s">
        <v>289</v>
      </c>
      <c r="G89" s="104" t="s">
        <v>289</v>
      </c>
      <c r="H89" s="104" t="s">
        <v>289</v>
      </c>
    </row>
    <row r="90" spans="1:8" s="20" customFormat="1" ht="30">
      <c r="A90" s="104" t="s">
        <v>194</v>
      </c>
      <c r="B90" s="22" t="s">
        <v>111</v>
      </c>
      <c r="C90" s="22" t="s">
        <v>84</v>
      </c>
      <c r="D90" s="104" t="s">
        <v>979</v>
      </c>
      <c r="E90" s="104" t="s">
        <v>289</v>
      </c>
      <c r="F90" s="104" t="s">
        <v>289</v>
      </c>
      <c r="G90" s="104" t="s">
        <v>289</v>
      </c>
      <c r="H90" s="104" t="s">
        <v>289</v>
      </c>
    </row>
    <row r="91" spans="1:8" s="31" customFormat="1" ht="28.5">
      <c r="A91" s="105" t="s">
        <v>195</v>
      </c>
      <c r="B91" s="103" t="s">
        <v>196</v>
      </c>
      <c r="C91" s="103" t="s">
        <v>84</v>
      </c>
      <c r="D91" s="105" t="s">
        <v>979</v>
      </c>
      <c r="E91" s="28">
        <v>0</v>
      </c>
      <c r="F91" s="105" t="s">
        <v>289</v>
      </c>
      <c r="G91" s="105" t="s">
        <v>289</v>
      </c>
      <c r="H91" s="105" t="s">
        <v>289</v>
      </c>
    </row>
    <row r="92" spans="1:8" s="20" customFormat="1" ht="30">
      <c r="A92" s="104" t="s">
        <v>41</v>
      </c>
      <c r="B92" s="22" t="s">
        <v>197</v>
      </c>
      <c r="C92" s="22" t="s">
        <v>84</v>
      </c>
      <c r="D92" s="104" t="s">
        <v>979</v>
      </c>
      <c r="E92" s="104" t="s">
        <v>289</v>
      </c>
      <c r="F92" s="104" t="s">
        <v>289</v>
      </c>
      <c r="G92" s="104" t="s">
        <v>289</v>
      </c>
      <c r="H92" s="104" t="s">
        <v>289</v>
      </c>
    </row>
    <row r="93" spans="1:8" s="20" customFormat="1" ht="30">
      <c r="A93" s="104" t="s">
        <v>198</v>
      </c>
      <c r="B93" s="22" t="s">
        <v>199</v>
      </c>
      <c r="C93" s="22" t="s">
        <v>84</v>
      </c>
      <c r="D93" s="104" t="s">
        <v>979</v>
      </c>
      <c r="E93" s="104" t="s">
        <v>289</v>
      </c>
      <c r="F93" s="104" t="s">
        <v>289</v>
      </c>
      <c r="G93" s="104" t="s">
        <v>289</v>
      </c>
      <c r="H93" s="104" t="s">
        <v>289</v>
      </c>
    </row>
    <row r="94" spans="1:8" s="20" customFormat="1" ht="30">
      <c r="A94" s="104" t="s">
        <v>200</v>
      </c>
      <c r="B94" s="22" t="s">
        <v>201</v>
      </c>
      <c r="C94" s="22" t="s">
        <v>84</v>
      </c>
      <c r="D94" s="104" t="s">
        <v>979</v>
      </c>
      <c r="E94" s="104" t="s">
        <v>289</v>
      </c>
      <c r="F94" s="104" t="s">
        <v>289</v>
      </c>
      <c r="G94" s="104" t="s">
        <v>289</v>
      </c>
      <c r="H94" s="104" t="s">
        <v>289</v>
      </c>
    </row>
    <row r="95" spans="1:8" s="20" customFormat="1" ht="30">
      <c r="A95" s="104" t="s">
        <v>202</v>
      </c>
      <c r="B95" s="22" t="s">
        <v>203</v>
      </c>
      <c r="C95" s="22" t="s">
        <v>84</v>
      </c>
      <c r="D95" s="104" t="s">
        <v>979</v>
      </c>
      <c r="E95" s="104" t="s">
        <v>289</v>
      </c>
      <c r="F95" s="104" t="s">
        <v>289</v>
      </c>
      <c r="G95" s="104" t="s">
        <v>289</v>
      </c>
      <c r="H95" s="104" t="s">
        <v>289</v>
      </c>
    </row>
    <row r="96" spans="1:8" s="20" customFormat="1" ht="30">
      <c r="A96" s="104" t="s">
        <v>204</v>
      </c>
      <c r="B96" s="22" t="s">
        <v>205</v>
      </c>
      <c r="C96" s="22" t="s">
        <v>84</v>
      </c>
      <c r="D96" s="104" t="s">
        <v>979</v>
      </c>
      <c r="E96" s="104" t="s">
        <v>289</v>
      </c>
      <c r="F96" s="104" t="s">
        <v>289</v>
      </c>
      <c r="G96" s="104" t="s">
        <v>289</v>
      </c>
      <c r="H96" s="104" t="s">
        <v>289</v>
      </c>
    </row>
    <row r="97" spans="1:8" s="20" customFormat="1" ht="30">
      <c r="A97" s="104" t="s">
        <v>206</v>
      </c>
      <c r="B97" s="22" t="s">
        <v>207</v>
      </c>
      <c r="C97" s="22" t="s">
        <v>84</v>
      </c>
      <c r="D97" s="104" t="s">
        <v>979</v>
      </c>
      <c r="E97" s="104" t="s">
        <v>289</v>
      </c>
      <c r="F97" s="104" t="s">
        <v>289</v>
      </c>
      <c r="G97" s="104" t="s">
        <v>289</v>
      </c>
      <c r="H97" s="104" t="s">
        <v>289</v>
      </c>
    </row>
    <row r="98" spans="1:8" s="20" customFormat="1" ht="30">
      <c r="A98" s="104" t="s">
        <v>42</v>
      </c>
      <c r="B98" s="22" t="s">
        <v>165</v>
      </c>
      <c r="C98" s="22" t="s">
        <v>84</v>
      </c>
      <c r="D98" s="104" t="s">
        <v>979</v>
      </c>
      <c r="E98" s="104" t="s">
        <v>289</v>
      </c>
      <c r="F98" s="104" t="s">
        <v>289</v>
      </c>
      <c r="G98" s="104" t="s">
        <v>289</v>
      </c>
      <c r="H98" s="104" t="s">
        <v>289</v>
      </c>
    </row>
    <row r="99" spans="1:8" s="20" customFormat="1" ht="30">
      <c r="A99" s="104" t="s">
        <v>208</v>
      </c>
      <c r="B99" s="22" t="s">
        <v>209</v>
      </c>
      <c r="C99" s="22" t="s">
        <v>84</v>
      </c>
      <c r="D99" s="104" t="s">
        <v>979</v>
      </c>
      <c r="E99" s="104" t="s">
        <v>289</v>
      </c>
      <c r="F99" s="104" t="s">
        <v>289</v>
      </c>
      <c r="G99" s="104" t="s">
        <v>289</v>
      </c>
      <c r="H99" s="104" t="s">
        <v>289</v>
      </c>
    </row>
    <row r="100" spans="1:8" s="20" customFormat="1" ht="30">
      <c r="A100" s="104" t="s">
        <v>210</v>
      </c>
      <c r="B100" s="22" t="s">
        <v>211</v>
      </c>
      <c r="C100" s="22" t="s">
        <v>84</v>
      </c>
      <c r="D100" s="104" t="s">
        <v>979</v>
      </c>
      <c r="E100" s="27" t="s">
        <v>289</v>
      </c>
      <c r="F100" s="104" t="s">
        <v>289</v>
      </c>
      <c r="G100" s="104" t="s">
        <v>289</v>
      </c>
      <c r="H100" s="104" t="s">
        <v>289</v>
      </c>
    </row>
    <row r="101" spans="1:8" s="20" customFormat="1" ht="30">
      <c r="A101" s="104" t="s">
        <v>212</v>
      </c>
      <c r="B101" s="22" t="s">
        <v>213</v>
      </c>
      <c r="C101" s="22" t="s">
        <v>84</v>
      </c>
      <c r="D101" s="104" t="s">
        <v>979</v>
      </c>
      <c r="E101" s="104" t="s">
        <v>289</v>
      </c>
      <c r="F101" s="104" t="s">
        <v>289</v>
      </c>
      <c r="G101" s="104" t="s">
        <v>289</v>
      </c>
      <c r="H101" s="104" t="s">
        <v>289</v>
      </c>
    </row>
    <row r="102" spans="1:8" s="20" customFormat="1" ht="30">
      <c r="A102" s="104" t="s">
        <v>214</v>
      </c>
      <c r="B102" s="22" t="s">
        <v>205</v>
      </c>
      <c r="C102" s="22" t="s">
        <v>84</v>
      </c>
      <c r="D102" s="104" t="s">
        <v>979</v>
      </c>
      <c r="E102" s="104" t="s">
        <v>289</v>
      </c>
      <c r="F102" s="104" t="s">
        <v>289</v>
      </c>
      <c r="G102" s="104" t="s">
        <v>289</v>
      </c>
      <c r="H102" s="104" t="s">
        <v>289</v>
      </c>
    </row>
    <row r="103" spans="1:8" s="20" customFormat="1" ht="30">
      <c r="A103" s="104" t="s">
        <v>215</v>
      </c>
      <c r="B103" s="22" t="s">
        <v>216</v>
      </c>
      <c r="C103" s="22" t="s">
        <v>84</v>
      </c>
      <c r="D103" s="104" t="s">
        <v>979</v>
      </c>
      <c r="E103" s="104" t="s">
        <v>289</v>
      </c>
      <c r="F103" s="104" t="s">
        <v>289</v>
      </c>
      <c r="G103" s="104" t="s">
        <v>289</v>
      </c>
      <c r="H103" s="104" t="s">
        <v>289</v>
      </c>
    </row>
    <row r="104" spans="1:8" s="31" customFormat="1" ht="30.75" customHeight="1">
      <c r="A104" s="105" t="s">
        <v>217</v>
      </c>
      <c r="B104" s="103" t="s">
        <v>218</v>
      </c>
      <c r="C104" s="103" t="s">
        <v>84</v>
      </c>
      <c r="D104" s="105" t="s">
        <v>979</v>
      </c>
      <c r="E104" s="28">
        <f>E76+E91</f>
        <v>6.1567450000001855E-2</v>
      </c>
      <c r="F104" s="105" t="s">
        <v>289</v>
      </c>
      <c r="G104" s="105" t="s">
        <v>289</v>
      </c>
      <c r="H104" s="105" t="s">
        <v>289</v>
      </c>
    </row>
    <row r="105" spans="1:8" s="20" customFormat="1" ht="30">
      <c r="A105" s="104" t="s">
        <v>45</v>
      </c>
      <c r="B105" s="22" t="s">
        <v>219</v>
      </c>
      <c r="C105" s="22" t="s">
        <v>84</v>
      </c>
      <c r="D105" s="104" t="s">
        <v>979</v>
      </c>
      <c r="E105" s="104" t="s">
        <v>289</v>
      </c>
      <c r="F105" s="104" t="s">
        <v>289</v>
      </c>
      <c r="G105" s="104" t="s">
        <v>289</v>
      </c>
      <c r="H105" s="104" t="s">
        <v>289</v>
      </c>
    </row>
    <row r="106" spans="1:8" s="20" customFormat="1" ht="30">
      <c r="A106" s="104" t="s">
        <v>220</v>
      </c>
      <c r="B106" s="22" t="s">
        <v>87</v>
      </c>
      <c r="C106" s="22" t="s">
        <v>84</v>
      </c>
      <c r="D106" s="104" t="s">
        <v>979</v>
      </c>
      <c r="E106" s="104" t="s">
        <v>289</v>
      </c>
      <c r="F106" s="104" t="s">
        <v>289</v>
      </c>
      <c r="G106" s="104" t="s">
        <v>289</v>
      </c>
      <c r="H106" s="104" t="s">
        <v>289</v>
      </c>
    </row>
    <row r="107" spans="1:8" s="20" customFormat="1" ht="30">
      <c r="A107" s="104" t="s">
        <v>221</v>
      </c>
      <c r="B107" s="22" t="s">
        <v>89</v>
      </c>
      <c r="C107" s="22" t="s">
        <v>84</v>
      </c>
      <c r="D107" s="104" t="s">
        <v>979</v>
      </c>
      <c r="E107" s="104" t="s">
        <v>289</v>
      </c>
      <c r="F107" s="104" t="s">
        <v>289</v>
      </c>
      <c r="G107" s="104" t="s">
        <v>289</v>
      </c>
      <c r="H107" s="104" t="s">
        <v>289</v>
      </c>
    </row>
    <row r="108" spans="1:8" s="20" customFormat="1" ht="30">
      <c r="A108" s="104" t="s">
        <v>222</v>
      </c>
      <c r="B108" s="22" t="s">
        <v>91</v>
      </c>
      <c r="C108" s="22" t="s">
        <v>84</v>
      </c>
      <c r="D108" s="104" t="s">
        <v>979</v>
      </c>
      <c r="E108" s="104" t="s">
        <v>289</v>
      </c>
      <c r="F108" s="104" t="s">
        <v>289</v>
      </c>
      <c r="G108" s="104" t="s">
        <v>289</v>
      </c>
      <c r="H108" s="104" t="s">
        <v>289</v>
      </c>
    </row>
    <row r="109" spans="1:8" s="20" customFormat="1" ht="30">
      <c r="A109" s="104" t="s">
        <v>46</v>
      </c>
      <c r="B109" s="22" t="s">
        <v>93</v>
      </c>
      <c r="C109" s="22" t="s">
        <v>84</v>
      </c>
      <c r="D109" s="104" t="s">
        <v>979</v>
      </c>
      <c r="E109" s="104" t="s">
        <v>289</v>
      </c>
      <c r="F109" s="104" t="s">
        <v>289</v>
      </c>
      <c r="G109" s="104" t="s">
        <v>289</v>
      </c>
      <c r="H109" s="104" t="s">
        <v>289</v>
      </c>
    </row>
    <row r="110" spans="1:8" s="20" customFormat="1" ht="30">
      <c r="A110" s="104" t="s">
        <v>47</v>
      </c>
      <c r="B110" s="22" t="s">
        <v>95</v>
      </c>
      <c r="C110" s="22" t="s">
        <v>84</v>
      </c>
      <c r="D110" s="104" t="s">
        <v>979</v>
      </c>
      <c r="E110" s="104" t="s">
        <v>289</v>
      </c>
      <c r="F110" s="104" t="s">
        <v>289</v>
      </c>
      <c r="G110" s="104" t="s">
        <v>289</v>
      </c>
      <c r="H110" s="104" t="s">
        <v>289</v>
      </c>
    </row>
    <row r="111" spans="1:8" s="20" customFormat="1" ht="30">
      <c r="A111" s="104" t="s">
        <v>48</v>
      </c>
      <c r="B111" s="22" t="s">
        <v>97</v>
      </c>
      <c r="C111" s="22" t="s">
        <v>84</v>
      </c>
      <c r="D111" s="104" t="s">
        <v>979</v>
      </c>
      <c r="E111" s="104" t="s">
        <v>289</v>
      </c>
      <c r="F111" s="104" t="s">
        <v>289</v>
      </c>
      <c r="G111" s="104" t="s">
        <v>289</v>
      </c>
      <c r="H111" s="104" t="s">
        <v>289</v>
      </c>
    </row>
    <row r="112" spans="1:8" s="20" customFormat="1" ht="30">
      <c r="A112" s="104" t="s">
        <v>223</v>
      </c>
      <c r="B112" s="22" t="s">
        <v>99</v>
      </c>
      <c r="C112" s="22" t="s">
        <v>84</v>
      </c>
      <c r="D112" s="104" t="s">
        <v>979</v>
      </c>
      <c r="E112" s="104" t="s">
        <v>289</v>
      </c>
      <c r="F112" s="104" t="s">
        <v>289</v>
      </c>
      <c r="G112" s="104" t="s">
        <v>289</v>
      </c>
      <c r="H112" s="104" t="s">
        <v>289</v>
      </c>
    </row>
    <row r="113" spans="1:8" s="20" customFormat="1" ht="30">
      <c r="A113" s="104" t="s">
        <v>224</v>
      </c>
      <c r="B113" s="22" t="s">
        <v>101</v>
      </c>
      <c r="C113" s="22" t="s">
        <v>84</v>
      </c>
      <c r="D113" s="104" t="s">
        <v>979</v>
      </c>
      <c r="E113" s="104" t="s">
        <v>289</v>
      </c>
      <c r="F113" s="104" t="s">
        <v>289</v>
      </c>
      <c r="G113" s="104" t="s">
        <v>289</v>
      </c>
      <c r="H113" s="104" t="s">
        <v>289</v>
      </c>
    </row>
    <row r="114" spans="1:8" s="20" customFormat="1" ht="30">
      <c r="A114" s="104" t="s">
        <v>225</v>
      </c>
      <c r="B114" s="22" t="s">
        <v>103</v>
      </c>
      <c r="C114" s="22" t="s">
        <v>84</v>
      </c>
      <c r="D114" s="104" t="s">
        <v>979</v>
      </c>
      <c r="E114" s="104" t="s">
        <v>289</v>
      </c>
      <c r="F114" s="104" t="s">
        <v>289</v>
      </c>
      <c r="G114" s="104" t="s">
        <v>289</v>
      </c>
      <c r="H114" s="104" t="s">
        <v>289</v>
      </c>
    </row>
    <row r="115" spans="1:8" s="20" customFormat="1" ht="30">
      <c r="A115" s="104" t="s">
        <v>226</v>
      </c>
      <c r="B115" s="22" t="s">
        <v>105</v>
      </c>
      <c r="C115" s="22" t="s">
        <v>84</v>
      </c>
      <c r="D115" s="104" t="s">
        <v>979</v>
      </c>
      <c r="E115" s="104" t="s">
        <v>289</v>
      </c>
      <c r="F115" s="104" t="s">
        <v>289</v>
      </c>
      <c r="G115" s="104" t="s">
        <v>289</v>
      </c>
      <c r="H115" s="104" t="s">
        <v>289</v>
      </c>
    </row>
    <row r="116" spans="1:8" s="20" customFormat="1" ht="30">
      <c r="A116" s="104" t="s">
        <v>227</v>
      </c>
      <c r="B116" s="22" t="s">
        <v>107</v>
      </c>
      <c r="C116" s="22" t="s">
        <v>84</v>
      </c>
      <c r="D116" s="104" t="s">
        <v>979</v>
      </c>
      <c r="E116" s="104" t="s">
        <v>289</v>
      </c>
      <c r="F116" s="104" t="s">
        <v>289</v>
      </c>
      <c r="G116" s="104" t="s">
        <v>289</v>
      </c>
      <c r="H116" s="104" t="s">
        <v>289</v>
      </c>
    </row>
    <row r="117" spans="1:8" s="20" customFormat="1" ht="30">
      <c r="A117" s="104" t="s">
        <v>228</v>
      </c>
      <c r="B117" s="22" t="s">
        <v>109</v>
      </c>
      <c r="C117" s="22" t="s">
        <v>84</v>
      </c>
      <c r="D117" s="104" t="s">
        <v>979</v>
      </c>
      <c r="E117" s="104" t="s">
        <v>289</v>
      </c>
      <c r="F117" s="104" t="s">
        <v>289</v>
      </c>
      <c r="G117" s="104" t="s">
        <v>289</v>
      </c>
      <c r="H117" s="104" t="s">
        <v>289</v>
      </c>
    </row>
    <row r="118" spans="1:8" s="20" customFormat="1" ht="30">
      <c r="A118" s="104" t="s">
        <v>229</v>
      </c>
      <c r="B118" s="22" t="s">
        <v>111</v>
      </c>
      <c r="C118" s="22" t="s">
        <v>84</v>
      </c>
      <c r="D118" s="104" t="s">
        <v>979</v>
      </c>
      <c r="E118" s="104" t="s">
        <v>289</v>
      </c>
      <c r="F118" s="104" t="s">
        <v>289</v>
      </c>
      <c r="G118" s="104" t="s">
        <v>289</v>
      </c>
      <c r="H118" s="104" t="s">
        <v>289</v>
      </c>
    </row>
    <row r="119" spans="1:8" s="31" customFormat="1" ht="28.5">
      <c r="A119" s="105" t="s">
        <v>230</v>
      </c>
      <c r="B119" s="103" t="s">
        <v>231</v>
      </c>
      <c r="C119" s="103" t="s">
        <v>84</v>
      </c>
      <c r="D119" s="105" t="s">
        <v>979</v>
      </c>
      <c r="E119" s="28">
        <v>0</v>
      </c>
      <c r="F119" s="105" t="s">
        <v>289</v>
      </c>
      <c r="G119" s="105" t="s">
        <v>289</v>
      </c>
      <c r="H119" s="105" t="s">
        <v>289</v>
      </c>
    </row>
    <row r="120" spans="1:8" s="20" customFormat="1" ht="30">
      <c r="A120" s="104" t="s">
        <v>49</v>
      </c>
      <c r="B120" s="22" t="s">
        <v>86</v>
      </c>
      <c r="C120" s="22" t="s">
        <v>84</v>
      </c>
      <c r="D120" s="104" t="s">
        <v>979</v>
      </c>
      <c r="E120" s="104" t="s">
        <v>289</v>
      </c>
      <c r="F120" s="104" t="s">
        <v>289</v>
      </c>
      <c r="G120" s="104" t="s">
        <v>289</v>
      </c>
      <c r="H120" s="104" t="s">
        <v>289</v>
      </c>
    </row>
    <row r="121" spans="1:8" s="20" customFormat="1" ht="30">
      <c r="A121" s="104" t="s">
        <v>232</v>
      </c>
      <c r="B121" s="22" t="s">
        <v>87</v>
      </c>
      <c r="C121" s="22" t="s">
        <v>84</v>
      </c>
      <c r="D121" s="104" t="s">
        <v>979</v>
      </c>
      <c r="E121" s="104" t="s">
        <v>289</v>
      </c>
      <c r="F121" s="104" t="s">
        <v>289</v>
      </c>
      <c r="G121" s="104" t="s">
        <v>289</v>
      </c>
      <c r="H121" s="104" t="s">
        <v>289</v>
      </c>
    </row>
    <row r="122" spans="1:8" s="20" customFormat="1" ht="30">
      <c r="A122" s="104" t="s">
        <v>233</v>
      </c>
      <c r="B122" s="22" t="s">
        <v>89</v>
      </c>
      <c r="C122" s="22" t="s">
        <v>84</v>
      </c>
      <c r="D122" s="104" t="s">
        <v>979</v>
      </c>
      <c r="E122" s="104" t="s">
        <v>289</v>
      </c>
      <c r="F122" s="104" t="s">
        <v>289</v>
      </c>
      <c r="G122" s="104" t="s">
        <v>289</v>
      </c>
      <c r="H122" s="104" t="s">
        <v>289</v>
      </c>
    </row>
    <row r="123" spans="1:8" s="20" customFormat="1" ht="30">
      <c r="A123" s="104" t="s">
        <v>234</v>
      </c>
      <c r="B123" s="22" t="s">
        <v>91</v>
      </c>
      <c r="C123" s="22" t="s">
        <v>84</v>
      </c>
      <c r="D123" s="104" t="s">
        <v>979</v>
      </c>
      <c r="E123" s="104" t="s">
        <v>289</v>
      </c>
      <c r="F123" s="104" t="s">
        <v>289</v>
      </c>
      <c r="G123" s="104" t="s">
        <v>289</v>
      </c>
      <c r="H123" s="104" t="s">
        <v>289</v>
      </c>
    </row>
    <row r="124" spans="1:8" s="20" customFormat="1" ht="30">
      <c r="A124" s="104" t="s">
        <v>50</v>
      </c>
      <c r="B124" s="22" t="s">
        <v>235</v>
      </c>
      <c r="C124" s="22" t="s">
        <v>84</v>
      </c>
      <c r="D124" s="104" t="s">
        <v>979</v>
      </c>
      <c r="E124" s="104" t="s">
        <v>289</v>
      </c>
      <c r="F124" s="104" t="s">
        <v>289</v>
      </c>
      <c r="G124" s="104" t="s">
        <v>289</v>
      </c>
      <c r="H124" s="104" t="s">
        <v>289</v>
      </c>
    </row>
    <row r="125" spans="1:8" s="20" customFormat="1" ht="30">
      <c r="A125" s="104" t="s">
        <v>51</v>
      </c>
      <c r="B125" s="22" t="s">
        <v>236</v>
      </c>
      <c r="C125" s="22" t="s">
        <v>84</v>
      </c>
      <c r="D125" s="104" t="s">
        <v>979</v>
      </c>
      <c r="E125" s="104" t="s">
        <v>289</v>
      </c>
      <c r="F125" s="104" t="s">
        <v>289</v>
      </c>
      <c r="G125" s="104" t="s">
        <v>289</v>
      </c>
      <c r="H125" s="104" t="s">
        <v>289</v>
      </c>
    </row>
    <row r="126" spans="1:8" s="20" customFormat="1" ht="30">
      <c r="A126" s="104" t="s">
        <v>52</v>
      </c>
      <c r="B126" s="22" t="s">
        <v>237</v>
      </c>
      <c r="C126" s="22" t="s">
        <v>84</v>
      </c>
      <c r="D126" s="104" t="s">
        <v>979</v>
      </c>
      <c r="E126" s="104" t="s">
        <v>289</v>
      </c>
      <c r="F126" s="104" t="s">
        <v>289</v>
      </c>
      <c r="G126" s="104" t="s">
        <v>289</v>
      </c>
      <c r="H126" s="104" t="s">
        <v>289</v>
      </c>
    </row>
    <row r="127" spans="1:8" s="20" customFormat="1" ht="30">
      <c r="A127" s="104" t="s">
        <v>238</v>
      </c>
      <c r="B127" s="22" t="s">
        <v>239</v>
      </c>
      <c r="C127" s="22" t="s">
        <v>84</v>
      </c>
      <c r="D127" s="104" t="s">
        <v>979</v>
      </c>
      <c r="E127" s="104" t="s">
        <v>289</v>
      </c>
      <c r="F127" s="104" t="s">
        <v>289</v>
      </c>
      <c r="G127" s="104" t="s">
        <v>289</v>
      </c>
      <c r="H127" s="104" t="s">
        <v>289</v>
      </c>
    </row>
    <row r="128" spans="1:8" s="20" customFormat="1" ht="30">
      <c r="A128" s="104" t="s">
        <v>240</v>
      </c>
      <c r="B128" s="22" t="s">
        <v>241</v>
      </c>
      <c r="C128" s="22" t="s">
        <v>84</v>
      </c>
      <c r="D128" s="104" t="s">
        <v>979</v>
      </c>
      <c r="E128" s="104" t="s">
        <v>289</v>
      </c>
      <c r="F128" s="104" t="s">
        <v>289</v>
      </c>
      <c r="G128" s="104" t="s">
        <v>289</v>
      </c>
      <c r="H128" s="104" t="s">
        <v>289</v>
      </c>
    </row>
    <row r="129" spans="1:8" s="20" customFormat="1" ht="30">
      <c r="A129" s="104" t="s">
        <v>242</v>
      </c>
      <c r="B129" s="22" t="s">
        <v>243</v>
      </c>
      <c r="C129" s="22" t="s">
        <v>84</v>
      </c>
      <c r="D129" s="104" t="s">
        <v>979</v>
      </c>
      <c r="E129" s="104" t="s">
        <v>289</v>
      </c>
      <c r="F129" s="104" t="s">
        <v>289</v>
      </c>
      <c r="G129" s="104" t="s">
        <v>289</v>
      </c>
      <c r="H129" s="104" t="s">
        <v>289</v>
      </c>
    </row>
    <row r="130" spans="1:8" s="20" customFormat="1" ht="30">
      <c r="A130" s="104" t="s">
        <v>244</v>
      </c>
      <c r="B130" s="22" t="s">
        <v>105</v>
      </c>
      <c r="C130" s="22" t="s">
        <v>84</v>
      </c>
      <c r="D130" s="104" t="s">
        <v>979</v>
      </c>
      <c r="E130" s="104" t="s">
        <v>289</v>
      </c>
      <c r="F130" s="104" t="s">
        <v>289</v>
      </c>
      <c r="G130" s="104" t="s">
        <v>289</v>
      </c>
      <c r="H130" s="104" t="s">
        <v>289</v>
      </c>
    </row>
    <row r="131" spans="1:8" s="20" customFormat="1" ht="30">
      <c r="A131" s="104" t="s">
        <v>245</v>
      </c>
      <c r="B131" s="22" t="s">
        <v>107</v>
      </c>
      <c r="C131" s="22" t="s">
        <v>84</v>
      </c>
      <c r="D131" s="104" t="s">
        <v>979</v>
      </c>
      <c r="E131" s="104" t="s">
        <v>289</v>
      </c>
      <c r="F131" s="104" t="s">
        <v>289</v>
      </c>
      <c r="G131" s="104" t="s">
        <v>289</v>
      </c>
      <c r="H131" s="104" t="s">
        <v>289</v>
      </c>
    </row>
    <row r="132" spans="1:8" s="20" customFormat="1" ht="30">
      <c r="A132" s="104" t="s">
        <v>246</v>
      </c>
      <c r="B132" s="22" t="s">
        <v>109</v>
      </c>
      <c r="C132" s="22" t="s">
        <v>84</v>
      </c>
      <c r="D132" s="104" t="s">
        <v>979</v>
      </c>
      <c r="E132" s="104" t="s">
        <v>289</v>
      </c>
      <c r="F132" s="104" t="s">
        <v>289</v>
      </c>
      <c r="G132" s="104" t="s">
        <v>289</v>
      </c>
      <c r="H132" s="104" t="s">
        <v>289</v>
      </c>
    </row>
    <row r="133" spans="1:8" s="20" customFormat="1" ht="30">
      <c r="A133" s="104" t="s">
        <v>247</v>
      </c>
      <c r="B133" s="22" t="s">
        <v>248</v>
      </c>
      <c r="C133" s="22" t="s">
        <v>84</v>
      </c>
      <c r="D133" s="104" t="s">
        <v>979</v>
      </c>
      <c r="E133" s="104" t="s">
        <v>289</v>
      </c>
      <c r="F133" s="104" t="s">
        <v>289</v>
      </c>
      <c r="G133" s="104" t="s">
        <v>289</v>
      </c>
      <c r="H133" s="104" t="s">
        <v>289</v>
      </c>
    </row>
    <row r="134" spans="1:8" s="31" customFormat="1" ht="28.5">
      <c r="A134" s="105" t="s">
        <v>249</v>
      </c>
      <c r="B134" s="103" t="s">
        <v>250</v>
      </c>
      <c r="C134" s="103" t="s">
        <v>84</v>
      </c>
      <c r="D134" s="105" t="s">
        <v>979</v>
      </c>
      <c r="E134" s="28">
        <f>E104-E67</f>
        <v>-0.14957254999999814</v>
      </c>
      <c r="F134" s="105" t="s">
        <v>289</v>
      </c>
      <c r="G134" s="105" t="s">
        <v>289</v>
      </c>
      <c r="H134" s="105" t="s">
        <v>289</v>
      </c>
    </row>
    <row r="135" spans="1:8" s="20" customFormat="1" ht="30">
      <c r="A135" s="104" t="s">
        <v>53</v>
      </c>
      <c r="B135" s="22" t="s">
        <v>86</v>
      </c>
      <c r="C135" s="22" t="s">
        <v>84</v>
      </c>
      <c r="D135" s="104" t="s">
        <v>979</v>
      </c>
      <c r="E135" s="104" t="s">
        <v>289</v>
      </c>
      <c r="F135" s="104" t="s">
        <v>289</v>
      </c>
      <c r="G135" s="104" t="s">
        <v>289</v>
      </c>
      <c r="H135" s="104" t="s">
        <v>289</v>
      </c>
    </row>
    <row r="136" spans="1:8" s="20" customFormat="1" ht="30">
      <c r="A136" s="104" t="s">
        <v>251</v>
      </c>
      <c r="B136" s="22" t="s">
        <v>87</v>
      </c>
      <c r="C136" s="22" t="s">
        <v>84</v>
      </c>
      <c r="D136" s="104" t="s">
        <v>979</v>
      </c>
      <c r="E136" s="104" t="s">
        <v>289</v>
      </c>
      <c r="F136" s="104" t="s">
        <v>289</v>
      </c>
      <c r="G136" s="104" t="s">
        <v>289</v>
      </c>
      <c r="H136" s="104" t="s">
        <v>289</v>
      </c>
    </row>
    <row r="137" spans="1:8" s="20" customFormat="1" ht="30">
      <c r="A137" s="104" t="s">
        <v>252</v>
      </c>
      <c r="B137" s="22" t="s">
        <v>89</v>
      </c>
      <c r="C137" s="22" t="s">
        <v>84</v>
      </c>
      <c r="D137" s="104" t="s">
        <v>979</v>
      </c>
      <c r="E137" s="104" t="s">
        <v>289</v>
      </c>
      <c r="F137" s="104" t="s">
        <v>289</v>
      </c>
      <c r="G137" s="104" t="s">
        <v>289</v>
      </c>
      <c r="H137" s="104" t="s">
        <v>289</v>
      </c>
    </row>
    <row r="138" spans="1:8" s="20" customFormat="1" ht="30">
      <c r="A138" s="104" t="s">
        <v>253</v>
      </c>
      <c r="B138" s="22" t="s">
        <v>91</v>
      </c>
      <c r="C138" s="22" t="s">
        <v>84</v>
      </c>
      <c r="D138" s="104" t="s">
        <v>979</v>
      </c>
      <c r="E138" s="104" t="s">
        <v>289</v>
      </c>
      <c r="F138" s="104" t="s">
        <v>289</v>
      </c>
      <c r="G138" s="104" t="s">
        <v>289</v>
      </c>
      <c r="H138" s="104" t="s">
        <v>289</v>
      </c>
    </row>
    <row r="139" spans="1:8" s="20" customFormat="1" ht="30">
      <c r="A139" s="104" t="s">
        <v>54</v>
      </c>
      <c r="B139" s="22" t="s">
        <v>93</v>
      </c>
      <c r="C139" s="22" t="s">
        <v>84</v>
      </c>
      <c r="D139" s="104" t="s">
        <v>979</v>
      </c>
      <c r="E139" s="104" t="s">
        <v>289</v>
      </c>
      <c r="F139" s="104" t="s">
        <v>289</v>
      </c>
      <c r="G139" s="104" t="s">
        <v>289</v>
      </c>
      <c r="H139" s="104" t="s">
        <v>289</v>
      </c>
    </row>
    <row r="140" spans="1:8" s="20" customFormat="1" ht="30">
      <c r="A140" s="104" t="s">
        <v>55</v>
      </c>
      <c r="B140" s="22" t="s">
        <v>95</v>
      </c>
      <c r="C140" s="22" t="s">
        <v>84</v>
      </c>
      <c r="D140" s="104" t="s">
        <v>979</v>
      </c>
      <c r="E140" s="104" t="s">
        <v>289</v>
      </c>
      <c r="F140" s="104" t="s">
        <v>289</v>
      </c>
      <c r="G140" s="104" t="s">
        <v>289</v>
      </c>
      <c r="H140" s="104" t="s">
        <v>289</v>
      </c>
    </row>
    <row r="141" spans="1:8" s="20" customFormat="1" ht="30">
      <c r="A141" s="104" t="s">
        <v>56</v>
      </c>
      <c r="B141" s="22" t="s">
        <v>97</v>
      </c>
      <c r="C141" s="22" t="s">
        <v>84</v>
      </c>
      <c r="D141" s="104" t="s">
        <v>979</v>
      </c>
      <c r="E141" s="104" t="s">
        <v>289</v>
      </c>
      <c r="F141" s="104" t="s">
        <v>289</v>
      </c>
      <c r="G141" s="104" t="s">
        <v>289</v>
      </c>
      <c r="H141" s="104" t="s">
        <v>289</v>
      </c>
    </row>
    <row r="142" spans="1:8" s="20" customFormat="1" ht="30">
      <c r="A142" s="104" t="s">
        <v>254</v>
      </c>
      <c r="B142" s="22" t="s">
        <v>99</v>
      </c>
      <c r="C142" s="22" t="s">
        <v>84</v>
      </c>
      <c r="D142" s="104" t="s">
        <v>979</v>
      </c>
      <c r="E142" s="104" t="s">
        <v>289</v>
      </c>
      <c r="F142" s="104" t="s">
        <v>289</v>
      </c>
      <c r="G142" s="104" t="s">
        <v>289</v>
      </c>
      <c r="H142" s="104" t="s">
        <v>289</v>
      </c>
    </row>
    <row r="143" spans="1:8" s="20" customFormat="1" ht="30">
      <c r="A143" s="104" t="s">
        <v>255</v>
      </c>
      <c r="B143" s="22" t="s">
        <v>101</v>
      </c>
      <c r="C143" s="22" t="s">
        <v>84</v>
      </c>
      <c r="D143" s="104" t="s">
        <v>979</v>
      </c>
      <c r="E143" s="104" t="s">
        <v>289</v>
      </c>
      <c r="F143" s="104" t="s">
        <v>289</v>
      </c>
      <c r="G143" s="104" t="s">
        <v>289</v>
      </c>
      <c r="H143" s="104" t="s">
        <v>289</v>
      </c>
    </row>
    <row r="144" spans="1:8" s="20" customFormat="1" ht="30">
      <c r="A144" s="104" t="s">
        <v>256</v>
      </c>
      <c r="B144" s="22" t="s">
        <v>103</v>
      </c>
      <c r="C144" s="22" t="s">
        <v>84</v>
      </c>
      <c r="D144" s="104" t="s">
        <v>979</v>
      </c>
      <c r="E144" s="104" t="s">
        <v>289</v>
      </c>
      <c r="F144" s="104" t="s">
        <v>289</v>
      </c>
      <c r="G144" s="104" t="s">
        <v>289</v>
      </c>
      <c r="H144" s="104" t="s">
        <v>289</v>
      </c>
    </row>
    <row r="145" spans="1:8" s="20" customFormat="1" ht="30">
      <c r="A145" s="104" t="s">
        <v>257</v>
      </c>
      <c r="B145" s="22" t="s">
        <v>105</v>
      </c>
      <c r="C145" s="22" t="s">
        <v>84</v>
      </c>
      <c r="D145" s="104" t="s">
        <v>979</v>
      </c>
      <c r="E145" s="104" t="s">
        <v>289</v>
      </c>
      <c r="F145" s="104" t="s">
        <v>289</v>
      </c>
      <c r="G145" s="104" t="s">
        <v>289</v>
      </c>
      <c r="H145" s="104" t="s">
        <v>289</v>
      </c>
    </row>
    <row r="146" spans="1:8" s="20" customFormat="1" ht="30">
      <c r="A146" s="104" t="s">
        <v>258</v>
      </c>
      <c r="B146" s="22" t="s">
        <v>107</v>
      </c>
      <c r="C146" s="22" t="s">
        <v>84</v>
      </c>
      <c r="D146" s="104" t="s">
        <v>979</v>
      </c>
      <c r="E146" s="104" t="s">
        <v>289</v>
      </c>
      <c r="F146" s="104" t="s">
        <v>289</v>
      </c>
      <c r="G146" s="104" t="s">
        <v>289</v>
      </c>
      <c r="H146" s="104" t="s">
        <v>289</v>
      </c>
    </row>
    <row r="147" spans="1:8" s="20" customFormat="1" ht="30">
      <c r="A147" s="104" t="s">
        <v>259</v>
      </c>
      <c r="B147" s="22" t="s">
        <v>109</v>
      </c>
      <c r="C147" s="22" t="s">
        <v>84</v>
      </c>
      <c r="D147" s="104" t="s">
        <v>979</v>
      </c>
      <c r="E147" s="104" t="s">
        <v>289</v>
      </c>
      <c r="F147" s="104" t="s">
        <v>289</v>
      </c>
      <c r="G147" s="104" t="s">
        <v>289</v>
      </c>
      <c r="H147" s="104" t="s">
        <v>289</v>
      </c>
    </row>
    <row r="148" spans="1:8" s="20" customFormat="1" ht="30">
      <c r="A148" s="104" t="s">
        <v>260</v>
      </c>
      <c r="B148" s="22" t="s">
        <v>111</v>
      </c>
      <c r="C148" s="22" t="s">
        <v>84</v>
      </c>
      <c r="D148" s="104" t="s">
        <v>979</v>
      </c>
      <c r="E148" s="104" t="s">
        <v>289</v>
      </c>
      <c r="F148" s="104" t="s">
        <v>289</v>
      </c>
      <c r="G148" s="104" t="s">
        <v>289</v>
      </c>
      <c r="H148" s="104" t="s">
        <v>289</v>
      </c>
    </row>
    <row r="149" spans="1:8" s="31" customFormat="1" ht="28.5">
      <c r="A149" s="105" t="s">
        <v>261</v>
      </c>
      <c r="B149" s="103" t="s">
        <v>262</v>
      </c>
      <c r="C149" s="100" t="s">
        <v>84</v>
      </c>
      <c r="D149" s="105" t="s">
        <v>979</v>
      </c>
      <c r="E149" s="105" t="s">
        <v>289</v>
      </c>
      <c r="F149" s="105" t="s">
        <v>289</v>
      </c>
      <c r="G149" s="105" t="s">
        <v>289</v>
      </c>
      <c r="H149" s="105" t="s">
        <v>289</v>
      </c>
    </row>
    <row r="150" spans="1:8" s="20" customFormat="1" ht="30">
      <c r="A150" s="104" t="s">
        <v>57</v>
      </c>
      <c r="B150" s="102" t="s">
        <v>763</v>
      </c>
      <c r="C150" s="102" t="s">
        <v>84</v>
      </c>
      <c r="D150" s="104" t="s">
        <v>979</v>
      </c>
      <c r="E150" s="104" t="s">
        <v>289</v>
      </c>
      <c r="F150" s="104" t="s">
        <v>289</v>
      </c>
      <c r="G150" s="104" t="s">
        <v>289</v>
      </c>
      <c r="H150" s="104" t="s">
        <v>289</v>
      </c>
    </row>
    <row r="151" spans="1:8" s="20" customFormat="1" ht="30">
      <c r="A151" s="104" t="s">
        <v>58</v>
      </c>
      <c r="B151" s="102" t="s">
        <v>764</v>
      </c>
      <c r="C151" s="102" t="s">
        <v>84</v>
      </c>
      <c r="D151" s="104" t="s">
        <v>979</v>
      </c>
      <c r="E151" s="104" t="s">
        <v>289</v>
      </c>
      <c r="F151" s="104" t="s">
        <v>289</v>
      </c>
      <c r="G151" s="104" t="s">
        <v>289</v>
      </c>
      <c r="H151" s="104" t="s">
        <v>289</v>
      </c>
    </row>
    <row r="152" spans="1:8" s="20" customFormat="1" ht="30">
      <c r="A152" s="104" t="s">
        <v>59</v>
      </c>
      <c r="B152" s="102" t="s">
        <v>266</v>
      </c>
      <c r="C152" s="102" t="s">
        <v>84</v>
      </c>
      <c r="D152" s="104" t="s">
        <v>979</v>
      </c>
      <c r="E152" s="104" t="s">
        <v>289</v>
      </c>
      <c r="F152" s="104" t="s">
        <v>289</v>
      </c>
      <c r="G152" s="104" t="s">
        <v>289</v>
      </c>
      <c r="H152" s="104" t="s">
        <v>289</v>
      </c>
    </row>
    <row r="153" spans="1:8" s="20" customFormat="1" ht="30">
      <c r="A153" s="104" t="s">
        <v>60</v>
      </c>
      <c r="B153" s="102" t="s">
        <v>765</v>
      </c>
      <c r="C153" s="102" t="s">
        <v>84</v>
      </c>
      <c r="D153" s="104" t="s">
        <v>979</v>
      </c>
      <c r="E153" s="104" t="s">
        <v>289</v>
      </c>
      <c r="F153" s="104" t="s">
        <v>289</v>
      </c>
      <c r="G153" s="104" t="s">
        <v>289</v>
      </c>
      <c r="H153" s="104" t="s">
        <v>289</v>
      </c>
    </row>
    <row r="154" spans="1:8" s="31" customFormat="1" ht="14.25">
      <c r="A154" s="105" t="s">
        <v>766</v>
      </c>
      <c r="B154" s="100" t="s">
        <v>173</v>
      </c>
      <c r="C154" s="100" t="s">
        <v>289</v>
      </c>
      <c r="D154" s="105"/>
      <c r="E154" s="105" t="s">
        <v>289</v>
      </c>
      <c r="F154" s="105" t="s">
        <v>289</v>
      </c>
      <c r="G154" s="105" t="s">
        <v>289</v>
      </c>
      <c r="H154" s="105" t="s">
        <v>289</v>
      </c>
    </row>
    <row r="155" spans="1:8" s="20" customFormat="1" ht="30">
      <c r="A155" s="104" t="s">
        <v>61</v>
      </c>
      <c r="B155" s="102" t="s">
        <v>767</v>
      </c>
      <c r="C155" s="102" t="s">
        <v>84</v>
      </c>
      <c r="D155" s="104" t="s">
        <v>979</v>
      </c>
      <c r="E155" s="27">
        <f>E104+0+E64</f>
        <v>1.3509074500000018</v>
      </c>
      <c r="F155" s="104" t="s">
        <v>289</v>
      </c>
      <c r="G155" s="104" t="s">
        <v>289</v>
      </c>
      <c r="H155" s="104" t="s">
        <v>289</v>
      </c>
    </row>
    <row r="156" spans="1:8" s="20" customFormat="1" ht="30">
      <c r="A156" s="104" t="s">
        <v>62</v>
      </c>
      <c r="B156" s="102" t="s">
        <v>768</v>
      </c>
      <c r="C156" s="102" t="s">
        <v>84</v>
      </c>
      <c r="D156" s="104" t="s">
        <v>979</v>
      </c>
      <c r="E156" s="104" t="s">
        <v>289</v>
      </c>
      <c r="F156" s="104" t="s">
        <v>289</v>
      </c>
      <c r="G156" s="104" t="s">
        <v>289</v>
      </c>
      <c r="H156" s="104" t="s">
        <v>289</v>
      </c>
    </row>
    <row r="157" spans="1:8" s="20" customFormat="1" ht="30">
      <c r="A157" s="104" t="s">
        <v>769</v>
      </c>
      <c r="B157" s="102" t="s">
        <v>770</v>
      </c>
      <c r="C157" s="102" t="s">
        <v>84</v>
      </c>
      <c r="D157" s="104" t="s">
        <v>979</v>
      </c>
      <c r="E157" s="104" t="s">
        <v>289</v>
      </c>
      <c r="F157" s="104" t="s">
        <v>289</v>
      </c>
      <c r="G157" s="104" t="s">
        <v>289</v>
      </c>
      <c r="H157" s="104" t="s">
        <v>289</v>
      </c>
    </row>
    <row r="158" spans="1:8" s="20" customFormat="1" ht="30">
      <c r="A158" s="104" t="s">
        <v>63</v>
      </c>
      <c r="B158" s="102" t="s">
        <v>771</v>
      </c>
      <c r="C158" s="102" t="s">
        <v>84</v>
      </c>
      <c r="D158" s="104" t="s">
        <v>979</v>
      </c>
      <c r="E158" s="104" t="s">
        <v>289</v>
      </c>
      <c r="F158" s="104" t="s">
        <v>289</v>
      </c>
      <c r="G158" s="104" t="s">
        <v>289</v>
      </c>
      <c r="H158" s="104" t="s">
        <v>289</v>
      </c>
    </row>
    <row r="159" spans="1:8" s="20" customFormat="1" ht="30">
      <c r="A159" s="104" t="s">
        <v>772</v>
      </c>
      <c r="B159" s="102" t="s">
        <v>773</v>
      </c>
      <c r="C159" s="102" t="s">
        <v>84</v>
      </c>
      <c r="D159" s="104" t="s">
        <v>979</v>
      </c>
      <c r="E159" s="104" t="s">
        <v>289</v>
      </c>
      <c r="F159" s="104" t="s">
        <v>289</v>
      </c>
      <c r="G159" s="104" t="s">
        <v>289</v>
      </c>
      <c r="H159" s="104" t="s">
        <v>289</v>
      </c>
    </row>
    <row r="160" spans="1:8" s="20" customFormat="1" ht="45">
      <c r="A160" s="104" t="s">
        <v>64</v>
      </c>
      <c r="B160" s="102" t="s">
        <v>774</v>
      </c>
      <c r="C160" s="102" t="s">
        <v>289</v>
      </c>
      <c r="D160" s="104" t="s">
        <v>979</v>
      </c>
      <c r="E160" s="104" t="s">
        <v>289</v>
      </c>
      <c r="F160" s="104" t="s">
        <v>289</v>
      </c>
      <c r="G160" s="104" t="s">
        <v>289</v>
      </c>
      <c r="H160" s="104" t="s">
        <v>289</v>
      </c>
    </row>
    <row r="161" spans="1:8" s="20" customFormat="1">
      <c r="A161" s="108" t="s">
        <v>775</v>
      </c>
      <c r="B161" s="108"/>
      <c r="C161" s="108"/>
      <c r="D161" s="108"/>
      <c r="E161" s="108"/>
      <c r="F161" s="108"/>
      <c r="G161" s="108"/>
      <c r="H161" s="108"/>
    </row>
    <row r="162" spans="1:8" s="31" customFormat="1" ht="28.5">
      <c r="A162" s="105" t="s">
        <v>375</v>
      </c>
      <c r="B162" s="100" t="s">
        <v>776</v>
      </c>
      <c r="C162" s="100" t="s">
        <v>84</v>
      </c>
      <c r="D162" s="105" t="s">
        <v>979</v>
      </c>
      <c r="E162" s="28" t="s">
        <v>289</v>
      </c>
      <c r="F162" s="105" t="s">
        <v>289</v>
      </c>
      <c r="G162" s="105" t="s">
        <v>289</v>
      </c>
      <c r="H162" s="105" t="s">
        <v>289</v>
      </c>
    </row>
    <row r="163" spans="1:8" s="20" customFormat="1" ht="30">
      <c r="A163" s="104" t="s">
        <v>65</v>
      </c>
      <c r="B163" s="102" t="s">
        <v>86</v>
      </c>
      <c r="C163" s="102" t="s">
        <v>84</v>
      </c>
      <c r="D163" s="104" t="s">
        <v>979</v>
      </c>
      <c r="E163" s="104" t="s">
        <v>289</v>
      </c>
      <c r="F163" s="104" t="s">
        <v>289</v>
      </c>
      <c r="G163" s="104" t="s">
        <v>289</v>
      </c>
      <c r="H163" s="104" t="s">
        <v>289</v>
      </c>
    </row>
    <row r="164" spans="1:8" s="20" customFormat="1" ht="30">
      <c r="A164" s="104" t="s">
        <v>777</v>
      </c>
      <c r="B164" s="102" t="s">
        <v>87</v>
      </c>
      <c r="C164" s="102" t="s">
        <v>84</v>
      </c>
      <c r="D164" s="104" t="s">
        <v>979</v>
      </c>
      <c r="E164" s="104" t="s">
        <v>289</v>
      </c>
      <c r="F164" s="104" t="s">
        <v>289</v>
      </c>
      <c r="G164" s="104" t="s">
        <v>289</v>
      </c>
      <c r="H164" s="104" t="s">
        <v>289</v>
      </c>
    </row>
    <row r="165" spans="1:8" s="20" customFormat="1" ht="30">
      <c r="A165" s="104" t="s">
        <v>778</v>
      </c>
      <c r="B165" s="102" t="s">
        <v>89</v>
      </c>
      <c r="C165" s="102" t="s">
        <v>84</v>
      </c>
      <c r="D165" s="104" t="s">
        <v>979</v>
      </c>
      <c r="E165" s="104" t="s">
        <v>289</v>
      </c>
      <c r="F165" s="104" t="s">
        <v>289</v>
      </c>
      <c r="G165" s="104" t="s">
        <v>289</v>
      </c>
      <c r="H165" s="104" t="s">
        <v>289</v>
      </c>
    </row>
    <row r="166" spans="1:8" s="20" customFormat="1" ht="30">
      <c r="A166" s="104" t="s">
        <v>779</v>
      </c>
      <c r="B166" s="102" t="s">
        <v>91</v>
      </c>
      <c r="C166" s="102" t="s">
        <v>84</v>
      </c>
      <c r="D166" s="104" t="s">
        <v>979</v>
      </c>
      <c r="E166" s="104" t="s">
        <v>289</v>
      </c>
      <c r="F166" s="104" t="s">
        <v>289</v>
      </c>
      <c r="G166" s="104" t="s">
        <v>289</v>
      </c>
      <c r="H166" s="104" t="s">
        <v>289</v>
      </c>
    </row>
    <row r="167" spans="1:8" s="20" customFormat="1" ht="30">
      <c r="A167" s="104" t="s">
        <v>66</v>
      </c>
      <c r="B167" s="102" t="s">
        <v>93</v>
      </c>
      <c r="C167" s="102" t="s">
        <v>84</v>
      </c>
      <c r="D167" s="104" t="s">
        <v>979</v>
      </c>
      <c r="E167" s="104" t="s">
        <v>289</v>
      </c>
      <c r="F167" s="104" t="s">
        <v>289</v>
      </c>
      <c r="G167" s="104" t="s">
        <v>289</v>
      </c>
      <c r="H167" s="104" t="s">
        <v>289</v>
      </c>
    </row>
    <row r="168" spans="1:8" s="20" customFormat="1" ht="30">
      <c r="A168" s="104" t="s">
        <v>67</v>
      </c>
      <c r="B168" s="102" t="s">
        <v>95</v>
      </c>
      <c r="C168" s="102" t="s">
        <v>84</v>
      </c>
      <c r="D168" s="104" t="s">
        <v>979</v>
      </c>
      <c r="E168" s="104" t="s">
        <v>289</v>
      </c>
      <c r="F168" s="104" t="s">
        <v>289</v>
      </c>
      <c r="G168" s="104" t="s">
        <v>289</v>
      </c>
      <c r="H168" s="104" t="s">
        <v>289</v>
      </c>
    </row>
    <row r="169" spans="1:8" s="20" customFormat="1" ht="30">
      <c r="A169" s="104" t="s">
        <v>68</v>
      </c>
      <c r="B169" s="102" t="s">
        <v>97</v>
      </c>
      <c r="C169" s="102" t="s">
        <v>84</v>
      </c>
      <c r="D169" s="104" t="s">
        <v>979</v>
      </c>
      <c r="E169" s="104" t="s">
        <v>289</v>
      </c>
      <c r="F169" s="104" t="s">
        <v>289</v>
      </c>
      <c r="G169" s="104" t="s">
        <v>289</v>
      </c>
      <c r="H169" s="104" t="s">
        <v>289</v>
      </c>
    </row>
    <row r="170" spans="1:8" s="20" customFormat="1" ht="30">
      <c r="A170" s="104" t="s">
        <v>780</v>
      </c>
      <c r="B170" s="102" t="s">
        <v>99</v>
      </c>
      <c r="C170" s="102" t="s">
        <v>84</v>
      </c>
      <c r="D170" s="104" t="s">
        <v>979</v>
      </c>
      <c r="E170" s="104" t="s">
        <v>289</v>
      </c>
      <c r="F170" s="104" t="s">
        <v>289</v>
      </c>
      <c r="G170" s="104" t="s">
        <v>289</v>
      </c>
      <c r="H170" s="104" t="s">
        <v>289</v>
      </c>
    </row>
    <row r="171" spans="1:8" s="20" customFormat="1" ht="30">
      <c r="A171" s="104" t="s">
        <v>781</v>
      </c>
      <c r="B171" s="102" t="s">
        <v>101</v>
      </c>
      <c r="C171" s="102" t="s">
        <v>84</v>
      </c>
      <c r="D171" s="104" t="s">
        <v>979</v>
      </c>
      <c r="E171" s="104" t="s">
        <v>289</v>
      </c>
      <c r="F171" s="104" t="s">
        <v>289</v>
      </c>
      <c r="G171" s="104" t="s">
        <v>289</v>
      </c>
      <c r="H171" s="104" t="s">
        <v>289</v>
      </c>
    </row>
    <row r="172" spans="1:8" s="20" customFormat="1" ht="30">
      <c r="A172" s="104" t="s">
        <v>782</v>
      </c>
      <c r="B172" s="102" t="s">
        <v>103</v>
      </c>
      <c r="C172" s="102" t="s">
        <v>84</v>
      </c>
      <c r="D172" s="104" t="s">
        <v>979</v>
      </c>
      <c r="E172" s="104" t="s">
        <v>289</v>
      </c>
      <c r="F172" s="104" t="s">
        <v>289</v>
      </c>
      <c r="G172" s="104" t="s">
        <v>289</v>
      </c>
      <c r="H172" s="104" t="s">
        <v>289</v>
      </c>
    </row>
    <row r="173" spans="1:8" s="20" customFormat="1" ht="30">
      <c r="A173" s="104" t="s">
        <v>783</v>
      </c>
      <c r="B173" s="102" t="s">
        <v>105</v>
      </c>
      <c r="C173" s="102" t="s">
        <v>84</v>
      </c>
      <c r="D173" s="104" t="s">
        <v>979</v>
      </c>
      <c r="E173" s="104" t="s">
        <v>289</v>
      </c>
      <c r="F173" s="104" t="s">
        <v>289</v>
      </c>
      <c r="G173" s="104" t="s">
        <v>289</v>
      </c>
      <c r="H173" s="104" t="s">
        <v>289</v>
      </c>
    </row>
    <row r="174" spans="1:8" s="20" customFormat="1" ht="30">
      <c r="A174" s="104" t="s">
        <v>784</v>
      </c>
      <c r="B174" s="102" t="s">
        <v>107</v>
      </c>
      <c r="C174" s="102" t="s">
        <v>84</v>
      </c>
      <c r="D174" s="104" t="s">
        <v>979</v>
      </c>
      <c r="E174" s="104" t="s">
        <v>289</v>
      </c>
      <c r="F174" s="104" t="s">
        <v>289</v>
      </c>
      <c r="G174" s="104" t="s">
        <v>289</v>
      </c>
      <c r="H174" s="104" t="s">
        <v>289</v>
      </c>
    </row>
    <row r="175" spans="1:8" s="20" customFormat="1" ht="30">
      <c r="A175" s="104" t="s">
        <v>785</v>
      </c>
      <c r="B175" s="102" t="s">
        <v>109</v>
      </c>
      <c r="C175" s="102" t="s">
        <v>84</v>
      </c>
      <c r="D175" s="104" t="s">
        <v>979</v>
      </c>
      <c r="E175" s="104" t="s">
        <v>289</v>
      </c>
      <c r="F175" s="104" t="s">
        <v>289</v>
      </c>
      <c r="G175" s="104" t="s">
        <v>289</v>
      </c>
      <c r="H175" s="104" t="s">
        <v>289</v>
      </c>
    </row>
    <row r="176" spans="1:8" s="20" customFormat="1" ht="30">
      <c r="A176" s="104" t="s">
        <v>786</v>
      </c>
      <c r="B176" s="102" t="s">
        <v>787</v>
      </c>
      <c r="C176" s="102" t="s">
        <v>84</v>
      </c>
      <c r="D176" s="104" t="s">
        <v>979</v>
      </c>
      <c r="E176" s="104" t="s">
        <v>289</v>
      </c>
      <c r="F176" s="104" t="s">
        <v>289</v>
      </c>
      <c r="G176" s="104" t="s">
        <v>289</v>
      </c>
      <c r="H176" s="104" t="s">
        <v>289</v>
      </c>
    </row>
    <row r="177" spans="1:8" s="20" customFormat="1" ht="30">
      <c r="A177" s="104" t="s">
        <v>788</v>
      </c>
      <c r="B177" s="102" t="s">
        <v>789</v>
      </c>
      <c r="C177" s="102" t="s">
        <v>84</v>
      </c>
      <c r="D177" s="104" t="s">
        <v>979</v>
      </c>
      <c r="E177" s="104" t="s">
        <v>289</v>
      </c>
      <c r="F177" s="104" t="s">
        <v>289</v>
      </c>
      <c r="G177" s="104" t="s">
        <v>289</v>
      </c>
      <c r="H177" s="104" t="s">
        <v>289</v>
      </c>
    </row>
    <row r="178" spans="1:8" s="20" customFormat="1" ht="30">
      <c r="A178" s="104" t="s">
        <v>790</v>
      </c>
      <c r="B178" s="102" t="s">
        <v>791</v>
      </c>
      <c r="C178" s="102" t="s">
        <v>84</v>
      </c>
      <c r="D178" s="104" t="s">
        <v>979</v>
      </c>
      <c r="E178" s="104" t="s">
        <v>289</v>
      </c>
      <c r="F178" s="104" t="s">
        <v>289</v>
      </c>
      <c r="G178" s="104" t="s">
        <v>289</v>
      </c>
      <c r="H178" s="104" t="s">
        <v>289</v>
      </c>
    </row>
    <row r="179" spans="1:8" s="20" customFormat="1" ht="30">
      <c r="A179" s="104" t="s">
        <v>792</v>
      </c>
      <c r="B179" s="102" t="s">
        <v>111</v>
      </c>
      <c r="C179" s="102" t="s">
        <v>84</v>
      </c>
      <c r="D179" s="104" t="s">
        <v>979</v>
      </c>
      <c r="E179" s="27" t="s">
        <v>289</v>
      </c>
      <c r="F179" s="104" t="s">
        <v>289</v>
      </c>
      <c r="G179" s="104" t="s">
        <v>289</v>
      </c>
      <c r="H179" s="104" t="s">
        <v>289</v>
      </c>
    </row>
    <row r="180" spans="1:8" s="31" customFormat="1" ht="28.5">
      <c r="A180" s="105" t="s">
        <v>793</v>
      </c>
      <c r="B180" s="100" t="s">
        <v>794</v>
      </c>
      <c r="C180" s="100" t="s">
        <v>84</v>
      </c>
      <c r="D180" s="105" t="s">
        <v>979</v>
      </c>
      <c r="E180" s="28" t="s">
        <v>289</v>
      </c>
      <c r="F180" s="105" t="s">
        <v>289</v>
      </c>
      <c r="G180" s="105" t="s">
        <v>289</v>
      </c>
      <c r="H180" s="105" t="s">
        <v>289</v>
      </c>
    </row>
    <row r="181" spans="1:8" s="20" customFormat="1" ht="30">
      <c r="A181" s="104" t="s">
        <v>795</v>
      </c>
      <c r="B181" s="102" t="s">
        <v>796</v>
      </c>
      <c r="C181" s="102" t="s">
        <v>84</v>
      </c>
      <c r="D181" s="104" t="s">
        <v>979</v>
      </c>
      <c r="E181" s="104" t="s">
        <v>289</v>
      </c>
      <c r="F181" s="104" t="s">
        <v>289</v>
      </c>
      <c r="G181" s="104" t="s">
        <v>289</v>
      </c>
      <c r="H181" s="104" t="s">
        <v>289</v>
      </c>
    </row>
    <row r="182" spans="1:8" s="20" customFormat="1" ht="30">
      <c r="A182" s="104" t="s">
        <v>797</v>
      </c>
      <c r="B182" s="102" t="s">
        <v>798</v>
      </c>
      <c r="C182" s="102" t="s">
        <v>84</v>
      </c>
      <c r="D182" s="104" t="s">
        <v>979</v>
      </c>
      <c r="E182" s="104" t="s">
        <v>289</v>
      </c>
      <c r="F182" s="104" t="s">
        <v>289</v>
      </c>
      <c r="G182" s="104" t="s">
        <v>289</v>
      </c>
      <c r="H182" s="104" t="s">
        <v>289</v>
      </c>
    </row>
    <row r="183" spans="1:8" s="20" customFormat="1" ht="30">
      <c r="A183" s="104" t="s">
        <v>799</v>
      </c>
      <c r="B183" s="102" t="s">
        <v>329</v>
      </c>
      <c r="C183" s="102" t="s">
        <v>84</v>
      </c>
      <c r="D183" s="104" t="s">
        <v>979</v>
      </c>
      <c r="E183" s="104" t="s">
        <v>289</v>
      </c>
      <c r="F183" s="104" t="s">
        <v>289</v>
      </c>
      <c r="G183" s="104" t="s">
        <v>289</v>
      </c>
      <c r="H183" s="104" t="s">
        <v>289</v>
      </c>
    </row>
    <row r="184" spans="1:8" s="20" customFormat="1" ht="30">
      <c r="A184" s="104" t="s">
        <v>800</v>
      </c>
      <c r="B184" s="102" t="s">
        <v>801</v>
      </c>
      <c r="C184" s="102" t="s">
        <v>84</v>
      </c>
      <c r="D184" s="104" t="s">
        <v>979</v>
      </c>
      <c r="E184" s="104" t="s">
        <v>289</v>
      </c>
      <c r="F184" s="104" t="s">
        <v>289</v>
      </c>
      <c r="G184" s="104" t="s">
        <v>289</v>
      </c>
      <c r="H184" s="104" t="s">
        <v>289</v>
      </c>
    </row>
    <row r="185" spans="1:8" s="20" customFormat="1" ht="30">
      <c r="A185" s="104" t="s">
        <v>802</v>
      </c>
      <c r="B185" s="102" t="s">
        <v>803</v>
      </c>
      <c r="C185" s="102" t="s">
        <v>84</v>
      </c>
      <c r="D185" s="104" t="s">
        <v>979</v>
      </c>
      <c r="E185" s="104" t="s">
        <v>289</v>
      </c>
      <c r="F185" s="104" t="s">
        <v>289</v>
      </c>
      <c r="G185" s="104" t="s">
        <v>289</v>
      </c>
      <c r="H185" s="104" t="s">
        <v>289</v>
      </c>
    </row>
    <row r="186" spans="1:8" s="20" customFormat="1" ht="30">
      <c r="A186" s="104" t="s">
        <v>804</v>
      </c>
      <c r="B186" s="102" t="s">
        <v>805</v>
      </c>
      <c r="C186" s="102" t="s">
        <v>84</v>
      </c>
      <c r="D186" s="104" t="s">
        <v>979</v>
      </c>
      <c r="E186" s="104" t="s">
        <v>289</v>
      </c>
      <c r="F186" s="104" t="s">
        <v>289</v>
      </c>
      <c r="G186" s="104" t="s">
        <v>289</v>
      </c>
      <c r="H186" s="104" t="s">
        <v>289</v>
      </c>
    </row>
    <row r="187" spans="1:8" s="20" customFormat="1" ht="30">
      <c r="A187" s="104" t="s">
        <v>806</v>
      </c>
      <c r="B187" s="102" t="s">
        <v>807</v>
      </c>
      <c r="C187" s="102" t="s">
        <v>84</v>
      </c>
      <c r="D187" s="104" t="s">
        <v>979</v>
      </c>
      <c r="E187" s="104" t="s">
        <v>289</v>
      </c>
      <c r="F187" s="104" t="s">
        <v>289</v>
      </c>
      <c r="G187" s="104" t="s">
        <v>289</v>
      </c>
      <c r="H187" s="104" t="s">
        <v>289</v>
      </c>
    </row>
    <row r="188" spans="1:8" s="20" customFormat="1" ht="30">
      <c r="A188" s="104" t="s">
        <v>808</v>
      </c>
      <c r="B188" s="102" t="s">
        <v>809</v>
      </c>
      <c r="C188" s="102" t="s">
        <v>84</v>
      </c>
      <c r="D188" s="104" t="s">
        <v>979</v>
      </c>
      <c r="E188" s="104" t="s">
        <v>289</v>
      </c>
      <c r="F188" s="104" t="s">
        <v>289</v>
      </c>
      <c r="G188" s="104" t="s">
        <v>289</v>
      </c>
      <c r="H188" s="104" t="s">
        <v>289</v>
      </c>
    </row>
    <row r="189" spans="1:8" s="20" customFormat="1" ht="30">
      <c r="A189" s="104" t="s">
        <v>810</v>
      </c>
      <c r="B189" s="102" t="s">
        <v>811</v>
      </c>
      <c r="C189" s="102" t="s">
        <v>84</v>
      </c>
      <c r="D189" s="104" t="s">
        <v>979</v>
      </c>
      <c r="E189" s="104" t="s">
        <v>289</v>
      </c>
      <c r="F189" s="104" t="s">
        <v>289</v>
      </c>
      <c r="G189" s="104" t="s">
        <v>289</v>
      </c>
      <c r="H189" s="104" t="s">
        <v>289</v>
      </c>
    </row>
    <row r="190" spans="1:8" s="20" customFormat="1" ht="30">
      <c r="A190" s="104" t="s">
        <v>812</v>
      </c>
      <c r="B190" s="102" t="s">
        <v>813</v>
      </c>
      <c r="C190" s="102" t="s">
        <v>84</v>
      </c>
      <c r="D190" s="104" t="s">
        <v>979</v>
      </c>
      <c r="E190" s="104" t="s">
        <v>289</v>
      </c>
      <c r="F190" s="104" t="s">
        <v>289</v>
      </c>
      <c r="G190" s="104" t="s">
        <v>289</v>
      </c>
      <c r="H190" s="104" t="s">
        <v>289</v>
      </c>
    </row>
    <row r="191" spans="1:8" s="20" customFormat="1" ht="30">
      <c r="A191" s="104" t="s">
        <v>814</v>
      </c>
      <c r="B191" s="102" t="s">
        <v>815</v>
      </c>
      <c r="C191" s="102" t="s">
        <v>84</v>
      </c>
      <c r="D191" s="104" t="s">
        <v>979</v>
      </c>
      <c r="E191" s="104" t="s">
        <v>289</v>
      </c>
      <c r="F191" s="104" t="s">
        <v>289</v>
      </c>
      <c r="G191" s="104" t="s">
        <v>289</v>
      </c>
      <c r="H191" s="104" t="s">
        <v>289</v>
      </c>
    </row>
    <row r="192" spans="1:8" s="20" customFormat="1" ht="30">
      <c r="A192" s="104" t="s">
        <v>816</v>
      </c>
      <c r="B192" s="102" t="s">
        <v>817</v>
      </c>
      <c r="C192" s="102" t="s">
        <v>84</v>
      </c>
      <c r="D192" s="104" t="s">
        <v>979</v>
      </c>
      <c r="E192" s="104" t="s">
        <v>289</v>
      </c>
      <c r="F192" s="104" t="s">
        <v>289</v>
      </c>
      <c r="G192" s="104" t="s">
        <v>289</v>
      </c>
      <c r="H192" s="104" t="s">
        <v>289</v>
      </c>
    </row>
    <row r="193" spans="1:8" s="20" customFormat="1" ht="30">
      <c r="A193" s="104" t="s">
        <v>818</v>
      </c>
      <c r="B193" s="102" t="s">
        <v>819</v>
      </c>
      <c r="C193" s="102" t="s">
        <v>84</v>
      </c>
      <c r="D193" s="104" t="s">
        <v>979</v>
      </c>
      <c r="E193" s="104" t="s">
        <v>289</v>
      </c>
      <c r="F193" s="104" t="s">
        <v>289</v>
      </c>
      <c r="G193" s="104" t="s">
        <v>289</v>
      </c>
      <c r="H193" s="104" t="s">
        <v>289</v>
      </c>
    </row>
    <row r="194" spans="1:8" s="20" customFormat="1" ht="30">
      <c r="A194" s="104" t="s">
        <v>820</v>
      </c>
      <c r="B194" s="102" t="s">
        <v>821</v>
      </c>
      <c r="C194" s="102" t="s">
        <v>84</v>
      </c>
      <c r="D194" s="104" t="s">
        <v>979</v>
      </c>
      <c r="E194" s="104" t="s">
        <v>289</v>
      </c>
      <c r="F194" s="104" t="s">
        <v>289</v>
      </c>
      <c r="G194" s="104" t="s">
        <v>289</v>
      </c>
      <c r="H194" s="104" t="s">
        <v>289</v>
      </c>
    </row>
    <row r="195" spans="1:8" s="20" customFormat="1" ht="30">
      <c r="A195" s="104" t="s">
        <v>822</v>
      </c>
      <c r="B195" s="102" t="s">
        <v>823</v>
      </c>
      <c r="C195" s="102" t="s">
        <v>84</v>
      </c>
      <c r="D195" s="104" t="s">
        <v>979</v>
      </c>
      <c r="E195" s="104" t="s">
        <v>289</v>
      </c>
      <c r="F195" s="104" t="s">
        <v>289</v>
      </c>
      <c r="G195" s="104" t="s">
        <v>289</v>
      </c>
      <c r="H195" s="104" t="s">
        <v>289</v>
      </c>
    </row>
    <row r="196" spans="1:8" s="20" customFormat="1" ht="45">
      <c r="A196" s="104" t="s">
        <v>824</v>
      </c>
      <c r="B196" s="102" t="s">
        <v>825</v>
      </c>
      <c r="C196" s="102" t="s">
        <v>84</v>
      </c>
      <c r="D196" s="104" t="s">
        <v>979</v>
      </c>
      <c r="E196" s="104" t="s">
        <v>289</v>
      </c>
      <c r="F196" s="104" t="s">
        <v>289</v>
      </c>
      <c r="G196" s="104" t="s">
        <v>289</v>
      </c>
      <c r="H196" s="104" t="s">
        <v>289</v>
      </c>
    </row>
    <row r="197" spans="1:8" s="20" customFormat="1" ht="30">
      <c r="A197" s="104" t="s">
        <v>826</v>
      </c>
      <c r="B197" s="102" t="s">
        <v>827</v>
      </c>
      <c r="C197" s="102" t="s">
        <v>84</v>
      </c>
      <c r="D197" s="104" t="s">
        <v>979</v>
      </c>
      <c r="E197" s="27" t="s">
        <v>289</v>
      </c>
      <c r="F197" s="104" t="s">
        <v>289</v>
      </c>
      <c r="G197" s="104" t="s">
        <v>289</v>
      </c>
      <c r="H197" s="104" t="s">
        <v>289</v>
      </c>
    </row>
    <row r="198" spans="1:8" s="31" customFormat="1" ht="28.5">
      <c r="A198" s="105" t="s">
        <v>828</v>
      </c>
      <c r="B198" s="100" t="s">
        <v>829</v>
      </c>
      <c r="C198" s="100" t="s">
        <v>84</v>
      </c>
      <c r="D198" s="105" t="s">
        <v>979</v>
      </c>
      <c r="E198" s="28" t="s">
        <v>289</v>
      </c>
      <c r="F198" s="105" t="s">
        <v>289</v>
      </c>
      <c r="G198" s="105" t="s">
        <v>289</v>
      </c>
      <c r="H198" s="105" t="s">
        <v>289</v>
      </c>
    </row>
    <row r="199" spans="1:8" s="20" customFormat="1" ht="30">
      <c r="A199" s="104" t="s">
        <v>830</v>
      </c>
      <c r="B199" s="102" t="s">
        <v>831</v>
      </c>
      <c r="C199" s="102" t="s">
        <v>84</v>
      </c>
      <c r="D199" s="104" t="s">
        <v>979</v>
      </c>
      <c r="E199" s="104" t="s">
        <v>289</v>
      </c>
      <c r="F199" s="104" t="s">
        <v>289</v>
      </c>
      <c r="G199" s="104" t="s">
        <v>289</v>
      </c>
      <c r="H199" s="104" t="s">
        <v>289</v>
      </c>
    </row>
    <row r="200" spans="1:8" s="20" customFormat="1" ht="30">
      <c r="A200" s="104" t="s">
        <v>832</v>
      </c>
      <c r="B200" s="102" t="s">
        <v>833</v>
      </c>
      <c r="C200" s="102" t="s">
        <v>84</v>
      </c>
      <c r="D200" s="104" t="s">
        <v>979</v>
      </c>
      <c r="E200" s="104" t="s">
        <v>289</v>
      </c>
      <c r="F200" s="104" t="s">
        <v>289</v>
      </c>
      <c r="G200" s="104" t="s">
        <v>289</v>
      </c>
      <c r="H200" s="104" t="s">
        <v>289</v>
      </c>
    </row>
    <row r="201" spans="1:8" s="20" customFormat="1" ht="30">
      <c r="A201" s="104" t="s">
        <v>834</v>
      </c>
      <c r="B201" s="102" t="s">
        <v>835</v>
      </c>
      <c r="C201" s="102" t="s">
        <v>84</v>
      </c>
      <c r="D201" s="104" t="s">
        <v>979</v>
      </c>
      <c r="E201" s="104" t="s">
        <v>289</v>
      </c>
      <c r="F201" s="104" t="s">
        <v>289</v>
      </c>
      <c r="G201" s="104" t="s">
        <v>289</v>
      </c>
      <c r="H201" s="104" t="s">
        <v>289</v>
      </c>
    </row>
    <row r="202" spans="1:8" s="20" customFormat="1" ht="30">
      <c r="A202" s="104" t="s">
        <v>836</v>
      </c>
      <c r="B202" s="102" t="s">
        <v>547</v>
      </c>
      <c r="C202" s="102" t="s">
        <v>84</v>
      </c>
      <c r="D202" s="104" t="s">
        <v>979</v>
      </c>
      <c r="E202" s="104" t="s">
        <v>289</v>
      </c>
      <c r="F202" s="104" t="s">
        <v>289</v>
      </c>
      <c r="G202" s="104" t="s">
        <v>289</v>
      </c>
      <c r="H202" s="104" t="s">
        <v>289</v>
      </c>
    </row>
    <row r="203" spans="1:8" s="20" customFormat="1" ht="30">
      <c r="A203" s="104" t="s">
        <v>837</v>
      </c>
      <c r="B203" s="102" t="s">
        <v>550</v>
      </c>
      <c r="C203" s="102" t="s">
        <v>84</v>
      </c>
      <c r="D203" s="104" t="s">
        <v>979</v>
      </c>
      <c r="E203" s="104" t="s">
        <v>289</v>
      </c>
      <c r="F203" s="104" t="s">
        <v>289</v>
      </c>
      <c r="G203" s="104" t="s">
        <v>289</v>
      </c>
      <c r="H203" s="104" t="s">
        <v>289</v>
      </c>
    </row>
    <row r="204" spans="1:8" s="20" customFormat="1" ht="30">
      <c r="A204" s="104" t="s">
        <v>838</v>
      </c>
      <c r="B204" s="102" t="s">
        <v>839</v>
      </c>
      <c r="C204" s="102" t="s">
        <v>84</v>
      </c>
      <c r="D204" s="104" t="s">
        <v>979</v>
      </c>
      <c r="E204" s="104" t="s">
        <v>289</v>
      </c>
      <c r="F204" s="104" t="s">
        <v>289</v>
      </c>
      <c r="G204" s="104" t="s">
        <v>289</v>
      </c>
      <c r="H204" s="104" t="s">
        <v>289</v>
      </c>
    </row>
    <row r="205" spans="1:8" s="31" customFormat="1" ht="28.5">
      <c r="A205" s="105" t="s">
        <v>840</v>
      </c>
      <c r="B205" s="100" t="s">
        <v>841</v>
      </c>
      <c r="C205" s="100" t="s">
        <v>84</v>
      </c>
      <c r="D205" s="105" t="s">
        <v>979</v>
      </c>
      <c r="E205" s="105" t="s">
        <v>289</v>
      </c>
      <c r="F205" s="105" t="s">
        <v>289</v>
      </c>
      <c r="G205" s="105" t="s">
        <v>289</v>
      </c>
      <c r="H205" s="105" t="s">
        <v>289</v>
      </c>
    </row>
    <row r="206" spans="1:8" s="20" customFormat="1" ht="30">
      <c r="A206" s="104" t="s">
        <v>842</v>
      </c>
      <c r="B206" s="102" t="s">
        <v>843</v>
      </c>
      <c r="C206" s="102" t="s">
        <v>84</v>
      </c>
      <c r="D206" s="104" t="s">
        <v>979</v>
      </c>
      <c r="E206" s="104" t="s">
        <v>289</v>
      </c>
      <c r="F206" s="104" t="s">
        <v>289</v>
      </c>
      <c r="G206" s="104" t="s">
        <v>289</v>
      </c>
      <c r="H206" s="104" t="s">
        <v>289</v>
      </c>
    </row>
    <row r="207" spans="1:8" s="20" customFormat="1" ht="30">
      <c r="A207" s="104" t="s">
        <v>844</v>
      </c>
      <c r="B207" s="102" t="s">
        <v>845</v>
      </c>
      <c r="C207" s="102" t="s">
        <v>84</v>
      </c>
      <c r="D207" s="104" t="s">
        <v>979</v>
      </c>
      <c r="E207" s="104" t="s">
        <v>289</v>
      </c>
      <c r="F207" s="104" t="s">
        <v>289</v>
      </c>
      <c r="G207" s="104" t="s">
        <v>289</v>
      </c>
      <c r="H207" s="104" t="s">
        <v>289</v>
      </c>
    </row>
    <row r="208" spans="1:8" s="20" customFormat="1" ht="30">
      <c r="A208" s="104" t="s">
        <v>846</v>
      </c>
      <c r="B208" s="102" t="s">
        <v>847</v>
      </c>
      <c r="C208" s="102" t="s">
        <v>84</v>
      </c>
      <c r="D208" s="104" t="s">
        <v>979</v>
      </c>
      <c r="E208" s="104" t="s">
        <v>289</v>
      </c>
      <c r="F208" s="104" t="s">
        <v>289</v>
      </c>
      <c r="G208" s="104" t="s">
        <v>289</v>
      </c>
      <c r="H208" s="104" t="s">
        <v>289</v>
      </c>
    </row>
    <row r="209" spans="1:8" s="20" customFormat="1" ht="30">
      <c r="A209" s="104" t="s">
        <v>848</v>
      </c>
      <c r="B209" s="102" t="s">
        <v>849</v>
      </c>
      <c r="C209" s="102" t="s">
        <v>84</v>
      </c>
      <c r="D209" s="104" t="s">
        <v>979</v>
      </c>
      <c r="E209" s="104" t="s">
        <v>289</v>
      </c>
      <c r="F209" s="104" t="s">
        <v>289</v>
      </c>
      <c r="G209" s="104" t="s">
        <v>289</v>
      </c>
      <c r="H209" s="104" t="s">
        <v>289</v>
      </c>
    </row>
    <row r="210" spans="1:8" s="20" customFormat="1" ht="30">
      <c r="A210" s="104" t="s">
        <v>850</v>
      </c>
      <c r="B210" s="102" t="s">
        <v>851</v>
      </c>
      <c r="C210" s="102" t="s">
        <v>84</v>
      </c>
      <c r="D210" s="104" t="s">
        <v>979</v>
      </c>
      <c r="E210" s="104" t="s">
        <v>289</v>
      </c>
      <c r="F210" s="104" t="s">
        <v>289</v>
      </c>
      <c r="G210" s="104" t="s">
        <v>289</v>
      </c>
      <c r="H210" s="104" t="s">
        <v>289</v>
      </c>
    </row>
    <row r="211" spans="1:8" s="20" customFormat="1" ht="30">
      <c r="A211" s="104" t="s">
        <v>852</v>
      </c>
      <c r="B211" s="102" t="s">
        <v>853</v>
      </c>
      <c r="C211" s="102" t="s">
        <v>84</v>
      </c>
      <c r="D211" s="104" t="s">
        <v>979</v>
      </c>
      <c r="E211" s="104" t="s">
        <v>289</v>
      </c>
      <c r="F211" s="104" t="s">
        <v>289</v>
      </c>
      <c r="G211" s="104" t="s">
        <v>289</v>
      </c>
      <c r="H211" s="104" t="s">
        <v>289</v>
      </c>
    </row>
    <row r="212" spans="1:8" s="20" customFormat="1" ht="30">
      <c r="A212" s="104" t="s">
        <v>854</v>
      </c>
      <c r="B212" s="102" t="s">
        <v>855</v>
      </c>
      <c r="C212" s="102" t="s">
        <v>84</v>
      </c>
      <c r="D212" s="104" t="s">
        <v>979</v>
      </c>
      <c r="E212" s="104" t="s">
        <v>289</v>
      </c>
      <c r="F212" s="104" t="s">
        <v>289</v>
      </c>
      <c r="G212" s="104" t="s">
        <v>289</v>
      </c>
      <c r="H212" s="104" t="s">
        <v>289</v>
      </c>
    </row>
    <row r="213" spans="1:8" s="20" customFormat="1" ht="30">
      <c r="A213" s="104" t="s">
        <v>856</v>
      </c>
      <c r="B213" s="102" t="s">
        <v>857</v>
      </c>
      <c r="C213" s="102" t="s">
        <v>84</v>
      </c>
      <c r="D213" s="104" t="s">
        <v>979</v>
      </c>
      <c r="E213" s="104" t="s">
        <v>289</v>
      </c>
      <c r="F213" s="104" t="s">
        <v>289</v>
      </c>
      <c r="G213" s="104" t="s">
        <v>289</v>
      </c>
      <c r="H213" s="104" t="s">
        <v>289</v>
      </c>
    </row>
    <row r="214" spans="1:8" s="20" customFormat="1" ht="30">
      <c r="A214" s="104" t="s">
        <v>858</v>
      </c>
      <c r="B214" s="102" t="s">
        <v>859</v>
      </c>
      <c r="C214" s="102" t="s">
        <v>84</v>
      </c>
      <c r="D214" s="104" t="s">
        <v>979</v>
      </c>
      <c r="E214" s="104" t="s">
        <v>289</v>
      </c>
      <c r="F214" s="104" t="s">
        <v>289</v>
      </c>
      <c r="G214" s="104" t="s">
        <v>289</v>
      </c>
      <c r="H214" s="104" t="s">
        <v>289</v>
      </c>
    </row>
    <row r="215" spans="1:8" s="20" customFormat="1">
      <c r="A215" s="104" t="s">
        <v>860</v>
      </c>
      <c r="B215" s="102" t="s">
        <v>173</v>
      </c>
      <c r="C215" s="102" t="s">
        <v>289</v>
      </c>
      <c r="D215" s="104" t="s">
        <v>979</v>
      </c>
      <c r="E215" s="104" t="s">
        <v>289</v>
      </c>
      <c r="F215" s="104" t="s">
        <v>289</v>
      </c>
      <c r="G215" s="104" t="s">
        <v>289</v>
      </c>
      <c r="H215" s="104" t="s">
        <v>289</v>
      </c>
    </row>
    <row r="216" spans="1:8" s="20" customFormat="1" ht="30">
      <c r="A216" s="104" t="s">
        <v>861</v>
      </c>
      <c r="B216" s="102" t="s">
        <v>862</v>
      </c>
      <c r="C216" s="102" t="s">
        <v>84</v>
      </c>
      <c r="D216" s="104" t="s">
        <v>979</v>
      </c>
      <c r="E216" s="104" t="s">
        <v>289</v>
      </c>
      <c r="F216" s="104" t="s">
        <v>289</v>
      </c>
      <c r="G216" s="104" t="s">
        <v>289</v>
      </c>
      <c r="H216" s="104" t="s">
        <v>289</v>
      </c>
    </row>
    <row r="217" spans="1:8" s="31" customFormat="1" ht="28.5">
      <c r="A217" s="105" t="s">
        <v>863</v>
      </c>
      <c r="B217" s="100" t="s">
        <v>864</v>
      </c>
      <c r="C217" s="100" t="s">
        <v>84</v>
      </c>
      <c r="D217" s="105" t="s">
        <v>979</v>
      </c>
      <c r="E217" s="28" t="s">
        <v>289</v>
      </c>
      <c r="F217" s="105" t="s">
        <v>289</v>
      </c>
      <c r="G217" s="105" t="s">
        <v>289</v>
      </c>
      <c r="H217" s="105" t="s">
        <v>289</v>
      </c>
    </row>
    <row r="218" spans="1:8" s="20" customFormat="1" ht="30">
      <c r="A218" s="104" t="s">
        <v>865</v>
      </c>
      <c r="B218" s="102" t="s">
        <v>866</v>
      </c>
      <c r="C218" s="102" t="s">
        <v>84</v>
      </c>
      <c r="D218" s="104" t="s">
        <v>979</v>
      </c>
      <c r="E218" s="104" t="s">
        <v>289</v>
      </c>
      <c r="F218" s="104" t="s">
        <v>289</v>
      </c>
      <c r="G218" s="104" t="s">
        <v>289</v>
      </c>
      <c r="H218" s="104" t="s">
        <v>289</v>
      </c>
    </row>
    <row r="219" spans="1:8" s="20" customFormat="1" ht="30">
      <c r="A219" s="104" t="s">
        <v>867</v>
      </c>
      <c r="B219" s="102" t="s">
        <v>868</v>
      </c>
      <c r="C219" s="102" t="s">
        <v>84</v>
      </c>
      <c r="D219" s="104" t="s">
        <v>979</v>
      </c>
      <c r="E219" s="104" t="s">
        <v>289</v>
      </c>
      <c r="F219" s="104" t="s">
        <v>289</v>
      </c>
      <c r="G219" s="104" t="s">
        <v>289</v>
      </c>
      <c r="H219" s="104" t="s">
        <v>289</v>
      </c>
    </row>
    <row r="220" spans="1:8" s="20" customFormat="1" ht="30">
      <c r="A220" s="104" t="s">
        <v>869</v>
      </c>
      <c r="B220" s="102" t="s">
        <v>870</v>
      </c>
      <c r="C220" s="102" t="s">
        <v>84</v>
      </c>
      <c r="D220" s="104" t="s">
        <v>979</v>
      </c>
      <c r="E220" s="104" t="s">
        <v>289</v>
      </c>
      <c r="F220" s="104" t="s">
        <v>289</v>
      </c>
      <c r="G220" s="104" t="s">
        <v>289</v>
      </c>
      <c r="H220" s="104" t="s">
        <v>289</v>
      </c>
    </row>
    <row r="221" spans="1:8" s="20" customFormat="1" ht="30">
      <c r="A221" s="104" t="s">
        <v>871</v>
      </c>
      <c r="B221" s="102" t="s">
        <v>872</v>
      </c>
      <c r="C221" s="102" t="s">
        <v>84</v>
      </c>
      <c r="D221" s="104" t="s">
        <v>979</v>
      </c>
      <c r="E221" s="104" t="s">
        <v>289</v>
      </c>
      <c r="F221" s="104" t="s">
        <v>289</v>
      </c>
      <c r="G221" s="104" t="s">
        <v>289</v>
      </c>
      <c r="H221" s="104" t="s">
        <v>289</v>
      </c>
    </row>
    <row r="222" spans="1:8" s="20" customFormat="1" ht="30">
      <c r="A222" s="104" t="s">
        <v>873</v>
      </c>
      <c r="B222" s="102" t="s">
        <v>264</v>
      </c>
      <c r="C222" s="102" t="s">
        <v>84</v>
      </c>
      <c r="D222" s="104" t="s">
        <v>979</v>
      </c>
      <c r="E222" s="104" t="s">
        <v>289</v>
      </c>
      <c r="F222" s="104" t="s">
        <v>289</v>
      </c>
      <c r="G222" s="104" t="s">
        <v>289</v>
      </c>
      <c r="H222" s="104" t="s">
        <v>289</v>
      </c>
    </row>
    <row r="223" spans="1:8" s="20" customFormat="1" ht="30">
      <c r="A223" s="104" t="s">
        <v>874</v>
      </c>
      <c r="B223" s="102" t="s">
        <v>875</v>
      </c>
      <c r="C223" s="102" t="s">
        <v>84</v>
      </c>
      <c r="D223" s="104" t="s">
        <v>979</v>
      </c>
      <c r="E223" s="104" t="s">
        <v>289</v>
      </c>
      <c r="F223" s="104" t="s">
        <v>289</v>
      </c>
      <c r="G223" s="104" t="s">
        <v>289</v>
      </c>
      <c r="H223" s="104" t="s">
        <v>289</v>
      </c>
    </row>
    <row r="224" spans="1:8" s="20" customFormat="1" ht="30">
      <c r="A224" s="104" t="s">
        <v>876</v>
      </c>
      <c r="B224" s="102" t="s">
        <v>877</v>
      </c>
      <c r="C224" s="102" t="s">
        <v>84</v>
      </c>
      <c r="D224" s="104" t="s">
        <v>979</v>
      </c>
      <c r="E224" s="104" t="s">
        <v>289</v>
      </c>
      <c r="F224" s="104" t="s">
        <v>289</v>
      </c>
      <c r="G224" s="104" t="s">
        <v>289</v>
      </c>
      <c r="H224" s="104" t="s">
        <v>289</v>
      </c>
    </row>
    <row r="225" spans="1:8" s="20" customFormat="1" ht="30">
      <c r="A225" s="104" t="s">
        <v>878</v>
      </c>
      <c r="B225" s="102" t="s">
        <v>879</v>
      </c>
      <c r="C225" s="102" t="s">
        <v>84</v>
      </c>
      <c r="D225" s="104" t="s">
        <v>979</v>
      </c>
      <c r="E225" s="104" t="s">
        <v>289</v>
      </c>
      <c r="F225" s="104" t="s">
        <v>289</v>
      </c>
      <c r="G225" s="104" t="s">
        <v>289</v>
      </c>
      <c r="H225" s="104" t="s">
        <v>289</v>
      </c>
    </row>
    <row r="226" spans="1:8" s="20" customFormat="1" ht="30">
      <c r="A226" s="104" t="s">
        <v>880</v>
      </c>
      <c r="B226" s="102" t="s">
        <v>881</v>
      </c>
      <c r="C226" s="102" t="s">
        <v>84</v>
      </c>
      <c r="D226" s="104" t="s">
        <v>979</v>
      </c>
      <c r="E226" s="104" t="s">
        <v>289</v>
      </c>
      <c r="F226" s="104" t="s">
        <v>289</v>
      </c>
      <c r="G226" s="104" t="s">
        <v>289</v>
      </c>
      <c r="H226" s="104" t="s">
        <v>289</v>
      </c>
    </row>
    <row r="227" spans="1:8" s="20" customFormat="1" ht="30">
      <c r="A227" s="104" t="s">
        <v>882</v>
      </c>
      <c r="B227" s="102" t="s">
        <v>883</v>
      </c>
      <c r="C227" s="102" t="s">
        <v>84</v>
      </c>
      <c r="D227" s="104" t="s">
        <v>979</v>
      </c>
      <c r="E227" s="104" t="s">
        <v>289</v>
      </c>
      <c r="F227" s="104" t="s">
        <v>289</v>
      </c>
      <c r="G227" s="104" t="s">
        <v>289</v>
      </c>
      <c r="H227" s="104" t="s">
        <v>289</v>
      </c>
    </row>
    <row r="228" spans="1:8" s="20" customFormat="1" ht="30">
      <c r="A228" s="104" t="s">
        <v>884</v>
      </c>
      <c r="B228" s="102" t="s">
        <v>885</v>
      </c>
      <c r="C228" s="102" t="s">
        <v>84</v>
      </c>
      <c r="D228" s="104" t="s">
        <v>979</v>
      </c>
      <c r="E228" s="104" t="s">
        <v>289</v>
      </c>
      <c r="F228" s="104" t="s">
        <v>289</v>
      </c>
      <c r="G228" s="104" t="s">
        <v>289</v>
      </c>
      <c r="H228" s="104" t="s">
        <v>289</v>
      </c>
    </row>
    <row r="229" spans="1:8" s="20" customFormat="1" ht="30">
      <c r="A229" s="104" t="s">
        <v>886</v>
      </c>
      <c r="B229" s="102" t="s">
        <v>887</v>
      </c>
      <c r="C229" s="102" t="s">
        <v>84</v>
      </c>
      <c r="D229" s="104" t="s">
        <v>979</v>
      </c>
      <c r="E229" s="104" t="s">
        <v>289</v>
      </c>
      <c r="F229" s="104" t="s">
        <v>289</v>
      </c>
      <c r="G229" s="104" t="s">
        <v>289</v>
      </c>
      <c r="H229" s="104" t="s">
        <v>289</v>
      </c>
    </row>
    <row r="230" spans="1:8" s="31" customFormat="1" ht="28.5">
      <c r="A230" s="105" t="s">
        <v>888</v>
      </c>
      <c r="B230" s="100" t="s">
        <v>889</v>
      </c>
      <c r="C230" s="100" t="s">
        <v>84</v>
      </c>
      <c r="D230" s="105" t="s">
        <v>979</v>
      </c>
      <c r="E230" s="28" t="s">
        <v>289</v>
      </c>
      <c r="F230" s="105" t="s">
        <v>289</v>
      </c>
      <c r="G230" s="105" t="s">
        <v>289</v>
      </c>
      <c r="H230" s="105" t="s">
        <v>289</v>
      </c>
    </row>
    <row r="231" spans="1:8" s="20" customFormat="1" ht="30">
      <c r="A231" s="104" t="s">
        <v>890</v>
      </c>
      <c r="B231" s="102" t="s">
        <v>891</v>
      </c>
      <c r="C231" s="102" t="s">
        <v>84</v>
      </c>
      <c r="D231" s="104" t="s">
        <v>979</v>
      </c>
      <c r="E231" s="104" t="s">
        <v>289</v>
      </c>
      <c r="F231" s="104" t="s">
        <v>289</v>
      </c>
      <c r="G231" s="104" t="s">
        <v>289</v>
      </c>
      <c r="H231" s="104" t="s">
        <v>289</v>
      </c>
    </row>
    <row r="232" spans="1:8" s="20" customFormat="1" ht="30">
      <c r="A232" s="104" t="s">
        <v>892</v>
      </c>
      <c r="B232" s="102" t="s">
        <v>870</v>
      </c>
      <c r="C232" s="102" t="s">
        <v>84</v>
      </c>
      <c r="D232" s="104" t="s">
        <v>979</v>
      </c>
      <c r="E232" s="104" t="s">
        <v>289</v>
      </c>
      <c r="F232" s="104" t="s">
        <v>289</v>
      </c>
      <c r="G232" s="104" t="s">
        <v>289</v>
      </c>
      <c r="H232" s="104" t="s">
        <v>289</v>
      </c>
    </row>
    <row r="233" spans="1:8" s="20" customFormat="1" ht="30">
      <c r="A233" s="104" t="s">
        <v>893</v>
      </c>
      <c r="B233" s="102" t="s">
        <v>872</v>
      </c>
      <c r="C233" s="102" t="s">
        <v>84</v>
      </c>
      <c r="D233" s="104" t="s">
        <v>979</v>
      </c>
      <c r="E233" s="104" t="s">
        <v>289</v>
      </c>
      <c r="F233" s="104" t="s">
        <v>289</v>
      </c>
      <c r="G233" s="104" t="s">
        <v>289</v>
      </c>
      <c r="H233" s="104" t="s">
        <v>289</v>
      </c>
    </row>
    <row r="234" spans="1:8" s="20" customFormat="1" ht="30">
      <c r="A234" s="104" t="s">
        <v>263</v>
      </c>
      <c r="B234" s="22" t="s">
        <v>264</v>
      </c>
      <c r="C234" s="22" t="s">
        <v>84</v>
      </c>
      <c r="D234" s="104" t="s">
        <v>979</v>
      </c>
      <c r="E234" s="104" t="s">
        <v>289</v>
      </c>
      <c r="F234" s="104" t="s">
        <v>289</v>
      </c>
      <c r="G234" s="104" t="s">
        <v>289</v>
      </c>
      <c r="H234" s="104" t="s">
        <v>289</v>
      </c>
    </row>
    <row r="235" spans="1:8" s="20" customFormat="1" ht="30">
      <c r="A235" s="104" t="s">
        <v>265</v>
      </c>
      <c r="B235" s="22" t="s">
        <v>266</v>
      </c>
      <c r="C235" s="22" t="s">
        <v>84</v>
      </c>
      <c r="D235" s="104" t="s">
        <v>979</v>
      </c>
      <c r="E235" s="104" t="s">
        <v>289</v>
      </c>
      <c r="F235" s="104" t="s">
        <v>289</v>
      </c>
      <c r="G235" s="104" t="s">
        <v>289</v>
      </c>
      <c r="H235" s="104" t="s">
        <v>289</v>
      </c>
    </row>
    <row r="236" spans="1:8" s="20" customFormat="1" ht="30">
      <c r="A236" s="104" t="s">
        <v>267</v>
      </c>
      <c r="B236" s="22" t="s">
        <v>268</v>
      </c>
      <c r="C236" s="22" t="s">
        <v>84</v>
      </c>
      <c r="D236" s="104" t="s">
        <v>979</v>
      </c>
      <c r="E236" s="104" t="s">
        <v>289</v>
      </c>
      <c r="F236" s="104" t="s">
        <v>289</v>
      </c>
      <c r="G236" s="104" t="s">
        <v>289</v>
      </c>
      <c r="H236" s="104" t="s">
        <v>289</v>
      </c>
    </row>
    <row r="237" spans="1:8" s="31" customFormat="1" ht="28.5">
      <c r="A237" s="105" t="s">
        <v>269</v>
      </c>
      <c r="B237" s="103" t="s">
        <v>741</v>
      </c>
      <c r="C237" s="103" t="s">
        <v>84</v>
      </c>
      <c r="D237" s="105" t="s">
        <v>979</v>
      </c>
      <c r="E237" s="28" t="s">
        <v>289</v>
      </c>
      <c r="F237" s="105" t="s">
        <v>289</v>
      </c>
      <c r="G237" s="105" t="s">
        <v>289</v>
      </c>
      <c r="H237" s="105" t="s">
        <v>289</v>
      </c>
    </row>
    <row r="238" spans="1:8" s="31" customFormat="1" ht="28.5">
      <c r="A238" s="105" t="s">
        <v>270</v>
      </c>
      <c r="B238" s="103" t="s">
        <v>271</v>
      </c>
      <c r="C238" s="103" t="s">
        <v>84</v>
      </c>
      <c r="D238" s="105" t="s">
        <v>979</v>
      </c>
      <c r="E238" s="28" t="s">
        <v>289</v>
      </c>
      <c r="F238" s="105" t="s">
        <v>289</v>
      </c>
      <c r="G238" s="105" t="s">
        <v>289</v>
      </c>
      <c r="H238" s="105" t="s">
        <v>289</v>
      </c>
    </row>
    <row r="239" spans="1:8" s="20" customFormat="1" ht="30">
      <c r="A239" s="104" t="s">
        <v>272</v>
      </c>
      <c r="B239" s="22" t="s">
        <v>273</v>
      </c>
      <c r="C239" s="22" t="s">
        <v>84</v>
      </c>
      <c r="D239" s="104" t="s">
        <v>979</v>
      </c>
      <c r="E239" s="104" t="s">
        <v>289</v>
      </c>
      <c r="F239" s="104" t="s">
        <v>289</v>
      </c>
      <c r="G239" s="104" t="s">
        <v>289</v>
      </c>
      <c r="H239" s="104" t="s">
        <v>289</v>
      </c>
    </row>
    <row r="240" spans="1:8" s="20" customFormat="1" ht="30">
      <c r="A240" s="104" t="s">
        <v>274</v>
      </c>
      <c r="B240" s="22" t="s">
        <v>275</v>
      </c>
      <c r="C240" s="22" t="s">
        <v>84</v>
      </c>
      <c r="D240" s="104" t="s">
        <v>979</v>
      </c>
      <c r="E240" s="104" t="s">
        <v>289</v>
      </c>
      <c r="F240" s="104" t="s">
        <v>289</v>
      </c>
      <c r="G240" s="104" t="s">
        <v>289</v>
      </c>
      <c r="H240" s="104" t="s">
        <v>289</v>
      </c>
    </row>
    <row r="241" spans="1:8" s="31" customFormat="1" ht="28.5">
      <c r="A241" s="105" t="s">
        <v>276</v>
      </c>
      <c r="B241" s="103" t="s">
        <v>742</v>
      </c>
      <c r="C241" s="103" t="s">
        <v>84</v>
      </c>
      <c r="D241" s="105" t="s">
        <v>979</v>
      </c>
      <c r="E241" s="28" t="s">
        <v>289</v>
      </c>
      <c r="F241" s="105" t="s">
        <v>289</v>
      </c>
      <c r="G241" s="105" t="s">
        <v>289</v>
      </c>
      <c r="H241" s="105" t="s">
        <v>289</v>
      </c>
    </row>
    <row r="242" spans="1:8" s="20" customFormat="1" ht="30">
      <c r="A242" s="104" t="s">
        <v>277</v>
      </c>
      <c r="B242" s="22" t="s">
        <v>278</v>
      </c>
      <c r="C242" s="22" t="s">
        <v>84</v>
      </c>
      <c r="D242" s="104" t="s">
        <v>979</v>
      </c>
      <c r="E242" s="104" t="s">
        <v>289</v>
      </c>
      <c r="F242" s="104" t="s">
        <v>289</v>
      </c>
      <c r="G242" s="104" t="s">
        <v>289</v>
      </c>
      <c r="H242" s="104" t="s">
        <v>289</v>
      </c>
    </row>
    <row r="243" spans="1:8" s="20" customFormat="1" ht="30">
      <c r="A243" s="104" t="s">
        <v>279</v>
      </c>
      <c r="B243" s="22" t="s">
        <v>280</v>
      </c>
      <c r="C243" s="22" t="s">
        <v>84</v>
      </c>
      <c r="D243" s="104" t="s">
        <v>979</v>
      </c>
      <c r="E243" s="104" t="s">
        <v>289</v>
      </c>
      <c r="F243" s="104" t="s">
        <v>289</v>
      </c>
      <c r="G243" s="104" t="s">
        <v>289</v>
      </c>
      <c r="H243" s="104" t="s">
        <v>289</v>
      </c>
    </row>
    <row r="244" spans="1:8" s="31" customFormat="1" ht="28.5">
      <c r="A244" s="105" t="s">
        <v>281</v>
      </c>
      <c r="B244" s="103" t="s">
        <v>282</v>
      </c>
      <c r="C244" s="103" t="s">
        <v>84</v>
      </c>
      <c r="D244" s="105" t="s">
        <v>979</v>
      </c>
      <c r="E244" s="28" t="s">
        <v>289</v>
      </c>
      <c r="F244" s="105" t="s">
        <v>289</v>
      </c>
      <c r="G244" s="105" t="s">
        <v>289</v>
      </c>
      <c r="H244" s="105" t="s">
        <v>289</v>
      </c>
    </row>
    <row r="245" spans="1:8" s="31" customFormat="1" ht="28.5">
      <c r="A245" s="105" t="s">
        <v>283</v>
      </c>
      <c r="B245" s="103" t="s">
        <v>284</v>
      </c>
      <c r="C245" s="103" t="s">
        <v>84</v>
      </c>
      <c r="D245" s="105" t="s">
        <v>979</v>
      </c>
      <c r="E245" s="28" t="s">
        <v>289</v>
      </c>
      <c r="F245" s="105" t="s">
        <v>289</v>
      </c>
      <c r="G245" s="105" t="s">
        <v>289</v>
      </c>
      <c r="H245" s="105" t="s">
        <v>289</v>
      </c>
    </row>
    <row r="246" spans="1:8" s="31" customFormat="1" ht="28.5">
      <c r="A246" s="105" t="s">
        <v>285</v>
      </c>
      <c r="B246" s="103" t="s">
        <v>286</v>
      </c>
      <c r="C246" s="103" t="s">
        <v>84</v>
      </c>
      <c r="D246" s="105" t="s">
        <v>979</v>
      </c>
      <c r="E246" s="84">
        <v>1.4279062899999999</v>
      </c>
      <c r="F246" s="105" t="s">
        <v>289</v>
      </c>
      <c r="G246" s="105" t="s">
        <v>289</v>
      </c>
      <c r="H246" s="105" t="s">
        <v>289</v>
      </c>
    </row>
    <row r="247" spans="1:8" s="31" customFormat="1" ht="28.5">
      <c r="A247" s="105" t="s">
        <v>743</v>
      </c>
      <c r="B247" s="103" t="s">
        <v>287</v>
      </c>
      <c r="C247" s="103" t="s">
        <v>84</v>
      </c>
      <c r="D247" s="105" t="s">
        <v>979</v>
      </c>
      <c r="E247" s="84">
        <v>1.20440116</v>
      </c>
      <c r="F247" s="105" t="s">
        <v>289</v>
      </c>
      <c r="G247" s="105" t="s">
        <v>289</v>
      </c>
      <c r="H247" s="105" t="s">
        <v>289</v>
      </c>
    </row>
    <row r="248" spans="1:8" s="31" customFormat="1" ht="14.25">
      <c r="A248" s="105" t="s">
        <v>288</v>
      </c>
      <c r="B248" s="103" t="s">
        <v>173</v>
      </c>
      <c r="C248" s="103" t="s">
        <v>289</v>
      </c>
      <c r="D248" s="105"/>
      <c r="E248" s="105" t="s">
        <v>15</v>
      </c>
      <c r="F248" s="105" t="s">
        <v>289</v>
      </c>
      <c r="G248" s="105" t="s">
        <v>289</v>
      </c>
      <c r="H248" s="105" t="s">
        <v>289</v>
      </c>
    </row>
    <row r="249" spans="1:8" s="20" customFormat="1" ht="30">
      <c r="A249" s="104" t="s">
        <v>290</v>
      </c>
      <c r="B249" s="22" t="s">
        <v>291</v>
      </c>
      <c r="C249" s="22" t="s">
        <v>84</v>
      </c>
      <c r="D249" s="104" t="s">
        <v>979</v>
      </c>
      <c r="E249" s="104" t="s">
        <v>289</v>
      </c>
      <c r="F249" s="104" t="s">
        <v>289</v>
      </c>
      <c r="G249" s="104" t="s">
        <v>289</v>
      </c>
      <c r="H249" s="104" t="s">
        <v>289</v>
      </c>
    </row>
    <row r="250" spans="1:8" s="20" customFormat="1" ht="30">
      <c r="A250" s="104" t="s">
        <v>292</v>
      </c>
      <c r="B250" s="22" t="s">
        <v>293</v>
      </c>
      <c r="C250" s="22" t="s">
        <v>84</v>
      </c>
      <c r="D250" s="104" t="s">
        <v>979</v>
      </c>
      <c r="E250" s="104" t="s">
        <v>289</v>
      </c>
      <c r="F250" s="104" t="s">
        <v>289</v>
      </c>
      <c r="G250" s="104" t="s">
        <v>289</v>
      </c>
      <c r="H250" s="104" t="s">
        <v>289</v>
      </c>
    </row>
    <row r="251" spans="1:8" s="20" customFormat="1" ht="30">
      <c r="A251" s="104" t="s">
        <v>744</v>
      </c>
      <c r="B251" s="22" t="s">
        <v>294</v>
      </c>
      <c r="C251" s="22" t="s">
        <v>84</v>
      </c>
      <c r="D251" s="104" t="s">
        <v>979</v>
      </c>
      <c r="E251" s="104" t="s">
        <v>289</v>
      </c>
      <c r="F251" s="104" t="s">
        <v>289</v>
      </c>
      <c r="G251" s="104" t="s">
        <v>289</v>
      </c>
      <c r="H251" s="104" t="s">
        <v>289</v>
      </c>
    </row>
    <row r="252" spans="1:8" s="20" customFormat="1" ht="30">
      <c r="A252" s="104" t="s">
        <v>295</v>
      </c>
      <c r="B252" s="22" t="s">
        <v>87</v>
      </c>
      <c r="C252" s="22" t="s">
        <v>84</v>
      </c>
      <c r="D252" s="104" t="s">
        <v>979</v>
      </c>
      <c r="E252" s="104" t="s">
        <v>289</v>
      </c>
      <c r="F252" s="104" t="s">
        <v>289</v>
      </c>
      <c r="G252" s="104" t="s">
        <v>289</v>
      </c>
      <c r="H252" s="104" t="s">
        <v>289</v>
      </c>
    </row>
    <row r="253" spans="1:8" s="20" customFormat="1" ht="30">
      <c r="A253" s="104" t="s">
        <v>745</v>
      </c>
      <c r="B253" s="22" t="s">
        <v>294</v>
      </c>
      <c r="C253" s="22" t="s">
        <v>84</v>
      </c>
      <c r="D253" s="104" t="s">
        <v>979</v>
      </c>
      <c r="E253" s="104" t="s">
        <v>289</v>
      </c>
      <c r="F253" s="104" t="s">
        <v>289</v>
      </c>
      <c r="G253" s="104" t="s">
        <v>289</v>
      </c>
      <c r="H253" s="104" t="s">
        <v>289</v>
      </c>
    </row>
    <row r="254" spans="1:8" s="20" customFormat="1" ht="30">
      <c r="A254" s="104" t="s">
        <v>296</v>
      </c>
      <c r="B254" s="22" t="s">
        <v>89</v>
      </c>
      <c r="C254" s="22" t="s">
        <v>84</v>
      </c>
      <c r="D254" s="104" t="s">
        <v>979</v>
      </c>
      <c r="E254" s="104" t="s">
        <v>289</v>
      </c>
      <c r="F254" s="104" t="s">
        <v>289</v>
      </c>
      <c r="G254" s="104" t="s">
        <v>289</v>
      </c>
      <c r="H254" s="104" t="s">
        <v>289</v>
      </c>
    </row>
    <row r="255" spans="1:8" s="20" customFormat="1" ht="30">
      <c r="A255" s="104" t="s">
        <v>297</v>
      </c>
      <c r="B255" s="22" t="s">
        <v>294</v>
      </c>
      <c r="C255" s="22" t="s">
        <v>84</v>
      </c>
      <c r="D255" s="104" t="s">
        <v>979</v>
      </c>
      <c r="E255" s="104" t="s">
        <v>289</v>
      </c>
      <c r="F255" s="104" t="s">
        <v>289</v>
      </c>
      <c r="G255" s="104" t="s">
        <v>289</v>
      </c>
      <c r="H255" s="104" t="s">
        <v>289</v>
      </c>
    </row>
    <row r="256" spans="1:8" s="20" customFormat="1" ht="30">
      <c r="A256" s="104" t="s">
        <v>298</v>
      </c>
      <c r="B256" s="22" t="s">
        <v>91</v>
      </c>
      <c r="C256" s="22" t="s">
        <v>84</v>
      </c>
      <c r="D256" s="104" t="s">
        <v>979</v>
      </c>
      <c r="E256" s="104" t="s">
        <v>289</v>
      </c>
      <c r="F256" s="104" t="s">
        <v>289</v>
      </c>
      <c r="G256" s="104" t="s">
        <v>289</v>
      </c>
      <c r="H256" s="104" t="s">
        <v>289</v>
      </c>
    </row>
    <row r="257" spans="1:8" s="20" customFormat="1" ht="30">
      <c r="A257" s="104" t="s">
        <v>299</v>
      </c>
      <c r="B257" s="22" t="s">
        <v>294</v>
      </c>
      <c r="C257" s="22" t="s">
        <v>84</v>
      </c>
      <c r="D257" s="104" t="s">
        <v>979</v>
      </c>
      <c r="E257" s="104" t="s">
        <v>289</v>
      </c>
      <c r="F257" s="104" t="s">
        <v>289</v>
      </c>
      <c r="G257" s="104" t="s">
        <v>289</v>
      </c>
      <c r="H257" s="104" t="s">
        <v>289</v>
      </c>
    </row>
    <row r="258" spans="1:8" s="20" customFormat="1" ht="30">
      <c r="A258" s="104" t="s">
        <v>300</v>
      </c>
      <c r="B258" s="22" t="s">
        <v>301</v>
      </c>
      <c r="C258" s="22" t="s">
        <v>84</v>
      </c>
      <c r="D258" s="104" t="s">
        <v>979</v>
      </c>
      <c r="E258" s="104" t="s">
        <v>289</v>
      </c>
      <c r="F258" s="104" t="s">
        <v>289</v>
      </c>
      <c r="G258" s="104" t="s">
        <v>289</v>
      </c>
      <c r="H258" s="104" t="s">
        <v>289</v>
      </c>
    </row>
    <row r="259" spans="1:8" s="20" customFormat="1" ht="30">
      <c r="A259" s="104" t="s">
        <v>302</v>
      </c>
      <c r="B259" s="22" t="s">
        <v>294</v>
      </c>
      <c r="C259" s="22" t="s">
        <v>84</v>
      </c>
      <c r="D259" s="104" t="s">
        <v>979</v>
      </c>
      <c r="E259" s="104" t="s">
        <v>289</v>
      </c>
      <c r="F259" s="104" t="s">
        <v>289</v>
      </c>
      <c r="G259" s="104" t="s">
        <v>289</v>
      </c>
      <c r="H259" s="104" t="s">
        <v>289</v>
      </c>
    </row>
    <row r="260" spans="1:8" s="20" customFormat="1" ht="30">
      <c r="A260" s="104" t="s">
        <v>303</v>
      </c>
      <c r="B260" s="22" t="s">
        <v>304</v>
      </c>
      <c r="C260" s="22" t="s">
        <v>84</v>
      </c>
      <c r="D260" s="104" t="s">
        <v>979</v>
      </c>
      <c r="E260" s="104" t="s">
        <v>289</v>
      </c>
      <c r="F260" s="104" t="s">
        <v>289</v>
      </c>
      <c r="G260" s="104" t="s">
        <v>289</v>
      </c>
      <c r="H260" s="104" t="s">
        <v>289</v>
      </c>
    </row>
    <row r="261" spans="1:8" s="20" customFormat="1" ht="30">
      <c r="A261" s="104" t="s">
        <v>746</v>
      </c>
      <c r="B261" s="22" t="s">
        <v>294</v>
      </c>
      <c r="C261" s="22" t="s">
        <v>84</v>
      </c>
      <c r="D261" s="104" t="s">
        <v>979</v>
      </c>
      <c r="E261" s="104" t="s">
        <v>289</v>
      </c>
      <c r="F261" s="104" t="s">
        <v>289</v>
      </c>
      <c r="G261" s="104" t="s">
        <v>289</v>
      </c>
      <c r="H261" s="104" t="s">
        <v>289</v>
      </c>
    </row>
    <row r="262" spans="1:8" s="20" customFormat="1" ht="30">
      <c r="A262" s="104" t="s">
        <v>305</v>
      </c>
      <c r="B262" s="22" t="s">
        <v>306</v>
      </c>
      <c r="C262" s="22" t="s">
        <v>84</v>
      </c>
      <c r="D262" s="104" t="s">
        <v>979</v>
      </c>
      <c r="E262" s="104" t="s">
        <v>289</v>
      </c>
      <c r="F262" s="104" t="s">
        <v>289</v>
      </c>
      <c r="G262" s="104" t="s">
        <v>289</v>
      </c>
      <c r="H262" s="104" t="s">
        <v>289</v>
      </c>
    </row>
    <row r="263" spans="1:8" s="20" customFormat="1" ht="30">
      <c r="A263" s="104" t="s">
        <v>307</v>
      </c>
      <c r="B263" s="22" t="s">
        <v>294</v>
      </c>
      <c r="C263" s="22" t="s">
        <v>84</v>
      </c>
      <c r="D263" s="104" t="s">
        <v>979</v>
      </c>
      <c r="E263" s="104" t="s">
        <v>289</v>
      </c>
      <c r="F263" s="104" t="s">
        <v>289</v>
      </c>
      <c r="G263" s="104" t="s">
        <v>289</v>
      </c>
      <c r="H263" s="104" t="s">
        <v>289</v>
      </c>
    </row>
    <row r="264" spans="1:8" s="20" customFormat="1" ht="30">
      <c r="A264" s="104" t="s">
        <v>308</v>
      </c>
      <c r="B264" s="22" t="s">
        <v>309</v>
      </c>
      <c r="C264" s="22" t="s">
        <v>84</v>
      </c>
      <c r="D264" s="104" t="s">
        <v>979</v>
      </c>
      <c r="E264" s="104" t="s">
        <v>289</v>
      </c>
      <c r="F264" s="104" t="s">
        <v>289</v>
      </c>
      <c r="G264" s="104" t="s">
        <v>289</v>
      </c>
      <c r="H264" s="104" t="s">
        <v>289</v>
      </c>
    </row>
    <row r="265" spans="1:8" s="20" customFormat="1" ht="30">
      <c r="A265" s="104" t="s">
        <v>310</v>
      </c>
      <c r="B265" s="22" t="s">
        <v>294</v>
      </c>
      <c r="C265" s="22" t="s">
        <v>84</v>
      </c>
      <c r="D265" s="104" t="s">
        <v>979</v>
      </c>
      <c r="E265" s="104" t="s">
        <v>289</v>
      </c>
      <c r="F265" s="104" t="s">
        <v>289</v>
      </c>
      <c r="G265" s="104" t="s">
        <v>289</v>
      </c>
      <c r="H265" s="104" t="s">
        <v>289</v>
      </c>
    </row>
    <row r="266" spans="1:8" s="20" customFormat="1" ht="30">
      <c r="A266" s="104" t="s">
        <v>311</v>
      </c>
      <c r="B266" s="22" t="s">
        <v>312</v>
      </c>
      <c r="C266" s="22" t="s">
        <v>84</v>
      </c>
      <c r="D266" s="104" t="s">
        <v>979</v>
      </c>
      <c r="E266" s="104" t="s">
        <v>289</v>
      </c>
      <c r="F266" s="104" t="s">
        <v>289</v>
      </c>
      <c r="G266" s="104" t="s">
        <v>289</v>
      </c>
      <c r="H266" s="104" t="s">
        <v>289</v>
      </c>
    </row>
    <row r="267" spans="1:8" s="20" customFormat="1" ht="30">
      <c r="A267" s="104" t="s">
        <v>747</v>
      </c>
      <c r="B267" s="22" t="s">
        <v>294</v>
      </c>
      <c r="C267" s="22" t="s">
        <v>84</v>
      </c>
      <c r="D267" s="104" t="s">
        <v>979</v>
      </c>
      <c r="E267" s="104" t="s">
        <v>289</v>
      </c>
      <c r="F267" s="104" t="s">
        <v>289</v>
      </c>
      <c r="G267" s="104" t="s">
        <v>289</v>
      </c>
      <c r="H267" s="104" t="s">
        <v>289</v>
      </c>
    </row>
    <row r="268" spans="1:8" s="20" customFormat="1" ht="30">
      <c r="A268" s="104" t="s">
        <v>311</v>
      </c>
      <c r="B268" s="22" t="s">
        <v>313</v>
      </c>
      <c r="C268" s="22" t="s">
        <v>84</v>
      </c>
      <c r="D268" s="104" t="s">
        <v>979</v>
      </c>
      <c r="E268" s="104" t="s">
        <v>289</v>
      </c>
      <c r="F268" s="104" t="s">
        <v>289</v>
      </c>
      <c r="G268" s="104" t="s">
        <v>289</v>
      </c>
      <c r="H268" s="104" t="s">
        <v>289</v>
      </c>
    </row>
    <row r="269" spans="1:8" s="20" customFormat="1" ht="30">
      <c r="A269" s="104" t="s">
        <v>748</v>
      </c>
      <c r="B269" s="22" t="s">
        <v>294</v>
      </c>
      <c r="C269" s="22" t="s">
        <v>84</v>
      </c>
      <c r="D269" s="104" t="s">
        <v>979</v>
      </c>
      <c r="E269" s="104" t="s">
        <v>289</v>
      </c>
      <c r="F269" s="104" t="s">
        <v>289</v>
      </c>
      <c r="G269" s="104" t="s">
        <v>289</v>
      </c>
      <c r="H269" s="104" t="s">
        <v>289</v>
      </c>
    </row>
    <row r="270" spans="1:8" s="20" customFormat="1" ht="30">
      <c r="A270" s="104" t="s">
        <v>314</v>
      </c>
      <c r="B270" s="22" t="s">
        <v>315</v>
      </c>
      <c r="C270" s="22" t="s">
        <v>84</v>
      </c>
      <c r="D270" s="104" t="s">
        <v>979</v>
      </c>
      <c r="E270" s="104" t="s">
        <v>289</v>
      </c>
      <c r="F270" s="104" t="s">
        <v>289</v>
      </c>
      <c r="G270" s="104" t="s">
        <v>289</v>
      </c>
      <c r="H270" s="104" t="s">
        <v>289</v>
      </c>
    </row>
    <row r="271" spans="1:8" s="20" customFormat="1" ht="30">
      <c r="A271" s="104" t="s">
        <v>749</v>
      </c>
      <c r="B271" s="22" t="s">
        <v>294</v>
      </c>
      <c r="C271" s="22" t="s">
        <v>84</v>
      </c>
      <c r="D271" s="104" t="s">
        <v>979</v>
      </c>
      <c r="E271" s="104" t="s">
        <v>289</v>
      </c>
      <c r="F271" s="104" t="s">
        <v>289</v>
      </c>
      <c r="G271" s="104" t="s">
        <v>289</v>
      </c>
      <c r="H271" s="104" t="s">
        <v>289</v>
      </c>
    </row>
    <row r="272" spans="1:8" s="20" customFormat="1" ht="30">
      <c r="A272" s="104" t="s">
        <v>316</v>
      </c>
      <c r="B272" s="22" t="s">
        <v>107</v>
      </c>
      <c r="C272" s="22" t="s">
        <v>84</v>
      </c>
      <c r="D272" s="104" t="s">
        <v>979</v>
      </c>
      <c r="E272" s="104" t="s">
        <v>289</v>
      </c>
      <c r="F272" s="104" t="s">
        <v>289</v>
      </c>
      <c r="G272" s="104" t="s">
        <v>289</v>
      </c>
      <c r="H272" s="104" t="s">
        <v>289</v>
      </c>
    </row>
    <row r="273" spans="1:8" s="20" customFormat="1" ht="30">
      <c r="A273" s="104" t="s">
        <v>750</v>
      </c>
      <c r="B273" s="22" t="s">
        <v>294</v>
      </c>
      <c r="C273" s="22" t="s">
        <v>84</v>
      </c>
      <c r="D273" s="104" t="s">
        <v>979</v>
      </c>
      <c r="E273" s="104" t="s">
        <v>289</v>
      </c>
      <c r="F273" s="104" t="s">
        <v>289</v>
      </c>
      <c r="G273" s="104" t="s">
        <v>289</v>
      </c>
      <c r="H273" s="104" t="s">
        <v>289</v>
      </c>
    </row>
    <row r="274" spans="1:8" s="20" customFormat="1" ht="30">
      <c r="A274" s="104" t="s">
        <v>317</v>
      </c>
      <c r="B274" s="22" t="s">
        <v>109</v>
      </c>
      <c r="C274" s="22" t="s">
        <v>84</v>
      </c>
      <c r="D274" s="104" t="s">
        <v>979</v>
      </c>
      <c r="E274" s="104" t="s">
        <v>289</v>
      </c>
      <c r="F274" s="104" t="s">
        <v>289</v>
      </c>
      <c r="G274" s="104" t="s">
        <v>289</v>
      </c>
      <c r="H274" s="104" t="s">
        <v>289</v>
      </c>
    </row>
    <row r="275" spans="1:8" s="20" customFormat="1" ht="30">
      <c r="A275" s="104" t="s">
        <v>318</v>
      </c>
      <c r="B275" s="22" t="s">
        <v>294</v>
      </c>
      <c r="C275" s="22" t="s">
        <v>84</v>
      </c>
      <c r="D275" s="104" t="s">
        <v>979</v>
      </c>
      <c r="E275" s="104" t="s">
        <v>289</v>
      </c>
      <c r="F275" s="104" t="s">
        <v>289</v>
      </c>
      <c r="G275" s="104" t="s">
        <v>289</v>
      </c>
      <c r="H275" s="104" t="s">
        <v>289</v>
      </c>
    </row>
    <row r="276" spans="1:8" s="20" customFormat="1" ht="30">
      <c r="A276" s="104" t="s">
        <v>319</v>
      </c>
      <c r="B276" s="22" t="s">
        <v>320</v>
      </c>
      <c r="C276" s="22" t="s">
        <v>84</v>
      </c>
      <c r="D276" s="104" t="s">
        <v>979</v>
      </c>
      <c r="E276" s="104" t="s">
        <v>289</v>
      </c>
      <c r="F276" s="104" t="s">
        <v>289</v>
      </c>
      <c r="G276" s="104" t="s">
        <v>289</v>
      </c>
      <c r="H276" s="104" t="s">
        <v>289</v>
      </c>
    </row>
    <row r="277" spans="1:8" s="20" customFormat="1" ht="30">
      <c r="A277" s="104" t="s">
        <v>751</v>
      </c>
      <c r="B277" s="22" t="s">
        <v>294</v>
      </c>
      <c r="C277" s="22" t="s">
        <v>84</v>
      </c>
      <c r="D277" s="104" t="s">
        <v>979</v>
      </c>
      <c r="E277" s="104" t="s">
        <v>289</v>
      </c>
      <c r="F277" s="104" t="s">
        <v>289</v>
      </c>
      <c r="G277" s="104" t="s">
        <v>289</v>
      </c>
      <c r="H277" s="104" t="s">
        <v>289</v>
      </c>
    </row>
    <row r="278" spans="1:8" s="20" customFormat="1" ht="30">
      <c r="A278" s="104" t="s">
        <v>322</v>
      </c>
      <c r="B278" s="22" t="s">
        <v>323</v>
      </c>
      <c r="C278" s="22" t="s">
        <v>84</v>
      </c>
      <c r="D278" s="104" t="s">
        <v>979</v>
      </c>
      <c r="E278" s="104" t="s">
        <v>289</v>
      </c>
      <c r="F278" s="104" t="s">
        <v>289</v>
      </c>
      <c r="G278" s="104" t="s">
        <v>289</v>
      </c>
      <c r="H278" s="104" t="s">
        <v>289</v>
      </c>
    </row>
    <row r="279" spans="1:8" s="20" customFormat="1" ht="30">
      <c r="A279" s="104" t="s">
        <v>324</v>
      </c>
      <c r="B279" s="22" t="s">
        <v>325</v>
      </c>
      <c r="C279" s="22" t="s">
        <v>84</v>
      </c>
      <c r="D279" s="104" t="s">
        <v>979</v>
      </c>
      <c r="E279" s="104" t="s">
        <v>289</v>
      </c>
      <c r="F279" s="104" t="s">
        <v>289</v>
      </c>
      <c r="G279" s="104" t="s">
        <v>289</v>
      </c>
      <c r="H279" s="104" t="s">
        <v>289</v>
      </c>
    </row>
    <row r="280" spans="1:8" s="20" customFormat="1" ht="30">
      <c r="A280" s="104" t="s">
        <v>752</v>
      </c>
      <c r="B280" s="22" t="s">
        <v>294</v>
      </c>
      <c r="C280" s="22" t="s">
        <v>84</v>
      </c>
      <c r="D280" s="104" t="s">
        <v>979</v>
      </c>
      <c r="E280" s="104" t="s">
        <v>289</v>
      </c>
      <c r="F280" s="104" t="s">
        <v>289</v>
      </c>
      <c r="G280" s="104" t="s">
        <v>289</v>
      </c>
      <c r="H280" s="104" t="s">
        <v>289</v>
      </c>
    </row>
    <row r="281" spans="1:8" s="20" customFormat="1" ht="30">
      <c r="A281" s="104" t="s">
        <v>326</v>
      </c>
      <c r="B281" s="22" t="s">
        <v>327</v>
      </c>
      <c r="C281" s="22" t="s">
        <v>84</v>
      </c>
      <c r="D281" s="104" t="s">
        <v>979</v>
      </c>
      <c r="E281" s="104" t="s">
        <v>289</v>
      </c>
      <c r="F281" s="104" t="s">
        <v>289</v>
      </c>
      <c r="G281" s="104" t="s">
        <v>289</v>
      </c>
      <c r="H281" s="104" t="s">
        <v>289</v>
      </c>
    </row>
    <row r="282" spans="1:8" s="20" customFormat="1" ht="30">
      <c r="A282" s="104" t="s">
        <v>328</v>
      </c>
      <c r="B282" s="22" t="s">
        <v>329</v>
      </c>
      <c r="C282" s="22" t="s">
        <v>84</v>
      </c>
      <c r="D282" s="104" t="s">
        <v>979</v>
      </c>
      <c r="E282" s="104" t="s">
        <v>289</v>
      </c>
      <c r="F282" s="104" t="s">
        <v>289</v>
      </c>
      <c r="G282" s="104" t="s">
        <v>289</v>
      </c>
      <c r="H282" s="104" t="s">
        <v>289</v>
      </c>
    </row>
    <row r="283" spans="1:8" s="20" customFormat="1" ht="30">
      <c r="A283" s="104" t="s">
        <v>753</v>
      </c>
      <c r="B283" s="22" t="s">
        <v>294</v>
      </c>
      <c r="C283" s="22" t="s">
        <v>84</v>
      </c>
      <c r="D283" s="104" t="s">
        <v>979</v>
      </c>
      <c r="E283" s="104" t="s">
        <v>289</v>
      </c>
      <c r="F283" s="104" t="s">
        <v>289</v>
      </c>
      <c r="G283" s="104" t="s">
        <v>289</v>
      </c>
      <c r="H283" s="104" t="s">
        <v>289</v>
      </c>
    </row>
    <row r="284" spans="1:8" s="20" customFormat="1" ht="30">
      <c r="A284" s="104" t="s">
        <v>330</v>
      </c>
      <c r="B284" s="22" t="s">
        <v>331</v>
      </c>
      <c r="C284" s="22" t="s">
        <v>84</v>
      </c>
      <c r="D284" s="104" t="s">
        <v>979</v>
      </c>
      <c r="E284" s="104" t="s">
        <v>289</v>
      </c>
      <c r="F284" s="104" t="s">
        <v>289</v>
      </c>
      <c r="G284" s="104" t="s">
        <v>289</v>
      </c>
      <c r="H284" s="104" t="s">
        <v>289</v>
      </c>
    </row>
    <row r="285" spans="1:8" s="20" customFormat="1" ht="30">
      <c r="A285" s="104" t="s">
        <v>754</v>
      </c>
      <c r="B285" s="22" t="s">
        <v>294</v>
      </c>
      <c r="C285" s="22" t="s">
        <v>84</v>
      </c>
      <c r="D285" s="104" t="s">
        <v>979</v>
      </c>
      <c r="E285" s="104" t="s">
        <v>289</v>
      </c>
      <c r="F285" s="104" t="s">
        <v>289</v>
      </c>
      <c r="G285" s="104" t="s">
        <v>289</v>
      </c>
      <c r="H285" s="104" t="s">
        <v>289</v>
      </c>
    </row>
    <row r="286" spans="1:8" s="20" customFormat="1" ht="30">
      <c r="A286" s="104" t="s">
        <v>332</v>
      </c>
      <c r="B286" s="22" t="s">
        <v>333</v>
      </c>
      <c r="C286" s="22" t="s">
        <v>84</v>
      </c>
      <c r="D286" s="104" t="s">
        <v>979</v>
      </c>
      <c r="E286" s="104" t="s">
        <v>289</v>
      </c>
      <c r="F286" s="104" t="s">
        <v>289</v>
      </c>
      <c r="G286" s="104" t="s">
        <v>289</v>
      </c>
      <c r="H286" s="104" t="s">
        <v>289</v>
      </c>
    </row>
    <row r="287" spans="1:8" s="20" customFormat="1" ht="30">
      <c r="A287" s="104" t="s">
        <v>755</v>
      </c>
      <c r="B287" s="22" t="s">
        <v>294</v>
      </c>
      <c r="C287" s="22" t="s">
        <v>84</v>
      </c>
      <c r="D287" s="104" t="s">
        <v>979</v>
      </c>
      <c r="E287" s="104" t="s">
        <v>289</v>
      </c>
      <c r="F287" s="104" t="s">
        <v>289</v>
      </c>
      <c r="G287" s="104" t="s">
        <v>289</v>
      </c>
      <c r="H287" s="104" t="s">
        <v>289</v>
      </c>
    </row>
    <row r="288" spans="1:8" s="20" customFormat="1" ht="30">
      <c r="A288" s="104" t="s">
        <v>334</v>
      </c>
      <c r="B288" s="22" t="s">
        <v>335</v>
      </c>
      <c r="C288" s="22" t="s">
        <v>84</v>
      </c>
      <c r="D288" s="104" t="s">
        <v>979</v>
      </c>
      <c r="E288" s="104" t="s">
        <v>289</v>
      </c>
      <c r="F288" s="104" t="s">
        <v>289</v>
      </c>
      <c r="G288" s="104" t="s">
        <v>289</v>
      </c>
      <c r="H288" s="104" t="s">
        <v>289</v>
      </c>
    </row>
    <row r="289" spans="1:8" s="20" customFormat="1" ht="30">
      <c r="A289" s="104" t="s">
        <v>336</v>
      </c>
      <c r="B289" s="22" t="s">
        <v>294</v>
      </c>
      <c r="C289" s="22" t="s">
        <v>84</v>
      </c>
      <c r="D289" s="104" t="s">
        <v>979</v>
      </c>
      <c r="E289" s="104" t="s">
        <v>289</v>
      </c>
      <c r="F289" s="104" t="s">
        <v>289</v>
      </c>
      <c r="G289" s="104" t="s">
        <v>289</v>
      </c>
      <c r="H289" s="104" t="s">
        <v>289</v>
      </c>
    </row>
    <row r="290" spans="1:8" s="20" customFormat="1" ht="30">
      <c r="A290" s="104" t="s">
        <v>337</v>
      </c>
      <c r="B290" s="22" t="s">
        <v>338</v>
      </c>
      <c r="C290" s="22" t="s">
        <v>84</v>
      </c>
      <c r="D290" s="104" t="s">
        <v>979</v>
      </c>
      <c r="E290" s="104" t="s">
        <v>289</v>
      </c>
      <c r="F290" s="104" t="s">
        <v>289</v>
      </c>
      <c r="G290" s="104" t="s">
        <v>289</v>
      </c>
      <c r="H290" s="104" t="s">
        <v>289</v>
      </c>
    </row>
    <row r="291" spans="1:8" s="20" customFormat="1" ht="30">
      <c r="A291" s="104" t="s">
        <v>756</v>
      </c>
      <c r="B291" s="22" t="s">
        <v>294</v>
      </c>
      <c r="C291" s="22" t="s">
        <v>84</v>
      </c>
      <c r="D291" s="104" t="s">
        <v>979</v>
      </c>
      <c r="E291" s="104" t="s">
        <v>289</v>
      </c>
      <c r="F291" s="104" t="s">
        <v>289</v>
      </c>
      <c r="G291" s="104" t="s">
        <v>289</v>
      </c>
      <c r="H291" s="104" t="s">
        <v>289</v>
      </c>
    </row>
    <row r="292" spans="1:8" s="20" customFormat="1" ht="30">
      <c r="A292" s="104" t="s">
        <v>339</v>
      </c>
      <c r="B292" s="22" t="s">
        <v>340</v>
      </c>
      <c r="C292" s="22" t="s">
        <v>84</v>
      </c>
      <c r="D292" s="104" t="s">
        <v>979</v>
      </c>
      <c r="E292" s="104" t="s">
        <v>289</v>
      </c>
      <c r="F292" s="104" t="s">
        <v>289</v>
      </c>
      <c r="G292" s="104" t="s">
        <v>289</v>
      </c>
      <c r="H292" s="104" t="s">
        <v>289</v>
      </c>
    </row>
    <row r="293" spans="1:8" s="20" customFormat="1" ht="30">
      <c r="A293" s="104" t="s">
        <v>341</v>
      </c>
      <c r="B293" s="22" t="s">
        <v>294</v>
      </c>
      <c r="C293" s="22" t="s">
        <v>84</v>
      </c>
      <c r="D293" s="104" t="s">
        <v>979</v>
      </c>
      <c r="E293" s="104" t="s">
        <v>289</v>
      </c>
      <c r="F293" s="104" t="s">
        <v>289</v>
      </c>
      <c r="G293" s="104" t="s">
        <v>289</v>
      </c>
      <c r="H293" s="104" t="s">
        <v>289</v>
      </c>
    </row>
    <row r="294" spans="1:8" s="20" customFormat="1" ht="30">
      <c r="A294" s="104" t="s">
        <v>342</v>
      </c>
      <c r="B294" s="22" t="s">
        <v>343</v>
      </c>
      <c r="C294" s="22" t="s">
        <v>84</v>
      </c>
      <c r="D294" s="104" t="s">
        <v>979</v>
      </c>
      <c r="E294" s="104" t="s">
        <v>289</v>
      </c>
      <c r="F294" s="104" t="s">
        <v>289</v>
      </c>
      <c r="G294" s="104" t="s">
        <v>289</v>
      </c>
      <c r="H294" s="104" t="s">
        <v>289</v>
      </c>
    </row>
    <row r="295" spans="1:8" s="20" customFormat="1" ht="30">
      <c r="A295" s="104" t="s">
        <v>757</v>
      </c>
      <c r="B295" s="22" t="s">
        <v>294</v>
      </c>
      <c r="C295" s="22" t="s">
        <v>84</v>
      </c>
      <c r="D295" s="104" t="s">
        <v>979</v>
      </c>
      <c r="E295" s="104" t="s">
        <v>289</v>
      </c>
      <c r="F295" s="104" t="s">
        <v>289</v>
      </c>
      <c r="G295" s="104" t="s">
        <v>289</v>
      </c>
      <c r="H295" s="104" t="s">
        <v>289</v>
      </c>
    </row>
    <row r="296" spans="1:8" s="20" customFormat="1" ht="30">
      <c r="A296" s="104" t="s">
        <v>344</v>
      </c>
      <c r="B296" s="22" t="s">
        <v>345</v>
      </c>
      <c r="C296" s="22" t="s">
        <v>84</v>
      </c>
      <c r="D296" s="104" t="s">
        <v>979</v>
      </c>
      <c r="E296" s="104" t="s">
        <v>289</v>
      </c>
      <c r="F296" s="104" t="s">
        <v>289</v>
      </c>
      <c r="G296" s="104" t="s">
        <v>289</v>
      </c>
      <c r="H296" s="104" t="s">
        <v>289</v>
      </c>
    </row>
    <row r="297" spans="1:8" s="20" customFormat="1" ht="30">
      <c r="A297" s="104" t="s">
        <v>758</v>
      </c>
      <c r="B297" s="22" t="s">
        <v>294</v>
      </c>
      <c r="C297" s="22" t="s">
        <v>84</v>
      </c>
      <c r="D297" s="104" t="s">
        <v>979</v>
      </c>
      <c r="E297" s="104" t="s">
        <v>289</v>
      </c>
      <c r="F297" s="104" t="s">
        <v>289</v>
      </c>
      <c r="G297" s="104" t="s">
        <v>289</v>
      </c>
      <c r="H297" s="104" t="s">
        <v>289</v>
      </c>
    </row>
    <row r="298" spans="1:8" s="20" customFormat="1" ht="30">
      <c r="A298" s="104" t="s">
        <v>346</v>
      </c>
      <c r="B298" s="22" t="s">
        <v>347</v>
      </c>
      <c r="C298" s="22" t="s">
        <v>84</v>
      </c>
      <c r="D298" s="104" t="s">
        <v>979</v>
      </c>
      <c r="E298" s="104" t="s">
        <v>289</v>
      </c>
      <c r="F298" s="104" t="s">
        <v>289</v>
      </c>
      <c r="G298" s="104" t="s">
        <v>289</v>
      </c>
      <c r="H298" s="104" t="s">
        <v>289</v>
      </c>
    </row>
    <row r="299" spans="1:8" s="20" customFormat="1" ht="30">
      <c r="A299" s="104" t="s">
        <v>759</v>
      </c>
      <c r="B299" s="22" t="s">
        <v>294</v>
      </c>
      <c r="C299" s="22" t="s">
        <v>84</v>
      </c>
      <c r="D299" s="104" t="s">
        <v>979</v>
      </c>
      <c r="E299" s="104" t="s">
        <v>289</v>
      </c>
      <c r="F299" s="104" t="s">
        <v>289</v>
      </c>
      <c r="G299" s="104" t="s">
        <v>289</v>
      </c>
      <c r="H299" s="104" t="s">
        <v>289</v>
      </c>
    </row>
    <row r="300" spans="1:8" s="20" customFormat="1" ht="30">
      <c r="A300" s="104" t="s">
        <v>348</v>
      </c>
      <c r="B300" s="22" t="s">
        <v>349</v>
      </c>
      <c r="C300" s="22" t="s">
        <v>14</v>
      </c>
      <c r="D300" s="104" t="s">
        <v>979</v>
      </c>
      <c r="E300" s="104" t="s">
        <v>289</v>
      </c>
      <c r="F300" s="104" t="s">
        <v>289</v>
      </c>
      <c r="G300" s="104" t="s">
        <v>289</v>
      </c>
      <c r="H300" s="104" t="s">
        <v>289</v>
      </c>
    </row>
    <row r="301" spans="1:8" s="20" customFormat="1">
      <c r="A301" s="104" t="s">
        <v>350</v>
      </c>
      <c r="B301" s="22" t="s">
        <v>351</v>
      </c>
      <c r="C301" s="22" t="s">
        <v>14</v>
      </c>
      <c r="D301" s="104" t="s">
        <v>979</v>
      </c>
      <c r="E301" s="104" t="s">
        <v>289</v>
      </c>
      <c r="F301" s="104" t="s">
        <v>289</v>
      </c>
      <c r="G301" s="104" t="s">
        <v>289</v>
      </c>
      <c r="H301" s="104" t="s">
        <v>289</v>
      </c>
    </row>
    <row r="302" spans="1:8" s="20" customFormat="1" ht="30">
      <c r="A302" s="104" t="s">
        <v>352</v>
      </c>
      <c r="B302" s="22" t="s">
        <v>353</v>
      </c>
      <c r="C302" s="22" t="s">
        <v>14</v>
      </c>
      <c r="D302" s="104" t="s">
        <v>979</v>
      </c>
      <c r="E302" s="104" t="s">
        <v>289</v>
      </c>
      <c r="F302" s="104" t="s">
        <v>289</v>
      </c>
      <c r="G302" s="104" t="s">
        <v>289</v>
      </c>
      <c r="H302" s="104" t="s">
        <v>289</v>
      </c>
    </row>
    <row r="303" spans="1:8" s="20" customFormat="1" ht="30">
      <c r="A303" s="104" t="s">
        <v>354</v>
      </c>
      <c r="B303" s="22" t="s">
        <v>355</v>
      </c>
      <c r="C303" s="22" t="s">
        <v>14</v>
      </c>
      <c r="D303" s="104" t="s">
        <v>979</v>
      </c>
      <c r="E303" s="104" t="s">
        <v>289</v>
      </c>
      <c r="F303" s="104" t="s">
        <v>289</v>
      </c>
      <c r="G303" s="104" t="s">
        <v>289</v>
      </c>
      <c r="H303" s="104" t="s">
        <v>289</v>
      </c>
    </row>
    <row r="304" spans="1:8" s="20" customFormat="1" ht="30">
      <c r="A304" s="104" t="s">
        <v>356</v>
      </c>
      <c r="B304" s="22" t="s">
        <v>357</v>
      </c>
      <c r="C304" s="22" t="s">
        <v>14</v>
      </c>
      <c r="D304" s="104" t="s">
        <v>979</v>
      </c>
      <c r="E304" s="104" t="s">
        <v>289</v>
      </c>
      <c r="F304" s="104" t="s">
        <v>289</v>
      </c>
      <c r="G304" s="104" t="s">
        <v>289</v>
      </c>
      <c r="H304" s="104" t="s">
        <v>289</v>
      </c>
    </row>
    <row r="305" spans="1:8" s="20" customFormat="1">
      <c r="A305" s="104" t="s">
        <v>358</v>
      </c>
      <c r="B305" s="22" t="s">
        <v>359</v>
      </c>
      <c r="C305" s="22" t="s">
        <v>14</v>
      </c>
      <c r="D305" s="104" t="s">
        <v>979</v>
      </c>
      <c r="E305" s="104" t="s">
        <v>289</v>
      </c>
      <c r="F305" s="104" t="s">
        <v>289</v>
      </c>
      <c r="G305" s="104" t="s">
        <v>289</v>
      </c>
      <c r="H305" s="104" t="s">
        <v>289</v>
      </c>
    </row>
    <row r="306" spans="1:8" s="20" customFormat="1">
      <c r="A306" s="104" t="s">
        <v>360</v>
      </c>
      <c r="B306" s="22" t="s">
        <v>361</v>
      </c>
      <c r="C306" s="22" t="s">
        <v>14</v>
      </c>
      <c r="D306" s="104" t="s">
        <v>979</v>
      </c>
      <c r="E306" s="104" t="s">
        <v>289</v>
      </c>
      <c r="F306" s="104" t="s">
        <v>289</v>
      </c>
      <c r="G306" s="104" t="s">
        <v>289</v>
      </c>
      <c r="H306" s="104" t="s">
        <v>289</v>
      </c>
    </row>
    <row r="307" spans="1:8" s="20" customFormat="1">
      <c r="A307" s="104" t="s">
        <v>362</v>
      </c>
      <c r="B307" s="22" t="s">
        <v>363</v>
      </c>
      <c r="C307" s="22" t="s">
        <v>14</v>
      </c>
      <c r="D307" s="104" t="s">
        <v>979</v>
      </c>
      <c r="E307" s="104" t="s">
        <v>289</v>
      </c>
      <c r="F307" s="104" t="s">
        <v>289</v>
      </c>
      <c r="G307" s="104" t="s">
        <v>289</v>
      </c>
      <c r="H307" s="104" t="s">
        <v>289</v>
      </c>
    </row>
    <row r="308" spans="1:8" s="20" customFormat="1">
      <c r="A308" s="104" t="s">
        <v>364</v>
      </c>
      <c r="B308" s="22" t="s">
        <v>365</v>
      </c>
      <c r="C308" s="22" t="s">
        <v>14</v>
      </c>
      <c r="D308" s="104" t="s">
        <v>979</v>
      </c>
      <c r="E308" s="104" t="s">
        <v>289</v>
      </c>
      <c r="F308" s="104" t="s">
        <v>289</v>
      </c>
      <c r="G308" s="104" t="s">
        <v>289</v>
      </c>
      <c r="H308" s="104" t="s">
        <v>289</v>
      </c>
    </row>
    <row r="309" spans="1:8" s="20" customFormat="1">
      <c r="A309" s="104" t="s">
        <v>366</v>
      </c>
      <c r="B309" s="22" t="s">
        <v>367</v>
      </c>
      <c r="C309" s="22" t="s">
        <v>14</v>
      </c>
      <c r="D309" s="104" t="s">
        <v>979</v>
      </c>
      <c r="E309" s="104" t="s">
        <v>289</v>
      </c>
      <c r="F309" s="104" t="s">
        <v>289</v>
      </c>
      <c r="G309" s="104" t="s">
        <v>289</v>
      </c>
      <c r="H309" s="104" t="s">
        <v>289</v>
      </c>
    </row>
    <row r="310" spans="1:8" s="20" customFormat="1" ht="30">
      <c r="A310" s="104" t="s">
        <v>368</v>
      </c>
      <c r="B310" s="22" t="s">
        <v>369</v>
      </c>
      <c r="C310" s="22" t="s">
        <v>14</v>
      </c>
      <c r="D310" s="104" t="s">
        <v>979</v>
      </c>
      <c r="E310" s="104" t="s">
        <v>289</v>
      </c>
      <c r="F310" s="104" t="s">
        <v>289</v>
      </c>
      <c r="G310" s="104" t="s">
        <v>289</v>
      </c>
      <c r="H310" s="104" t="s">
        <v>289</v>
      </c>
    </row>
    <row r="311" spans="1:8" s="20" customFormat="1">
      <c r="A311" s="104" t="s">
        <v>370</v>
      </c>
      <c r="B311" s="22" t="s">
        <v>107</v>
      </c>
      <c r="C311" s="22" t="s">
        <v>14</v>
      </c>
      <c r="D311" s="104" t="s">
        <v>979</v>
      </c>
      <c r="E311" s="104" t="s">
        <v>289</v>
      </c>
      <c r="F311" s="104" t="s">
        <v>289</v>
      </c>
      <c r="G311" s="104" t="s">
        <v>289</v>
      </c>
      <c r="H311" s="104" t="s">
        <v>289</v>
      </c>
    </row>
    <row r="312" spans="1:8" s="20" customFormat="1">
      <c r="A312" s="104" t="s">
        <v>371</v>
      </c>
      <c r="B312" s="22" t="s">
        <v>109</v>
      </c>
      <c r="C312" s="22" t="s">
        <v>14</v>
      </c>
      <c r="D312" s="104" t="s">
        <v>979</v>
      </c>
      <c r="E312" s="104" t="s">
        <v>289</v>
      </c>
      <c r="F312" s="104" t="s">
        <v>289</v>
      </c>
      <c r="G312" s="104" t="s">
        <v>289</v>
      </c>
      <c r="H312" s="104" t="s">
        <v>289</v>
      </c>
    </row>
    <row r="313" spans="1:8" s="20" customFormat="1">
      <c r="A313" s="104" t="s">
        <v>15</v>
      </c>
      <c r="B313" s="108" t="s">
        <v>372</v>
      </c>
      <c r="C313" s="108"/>
      <c r="D313" s="108"/>
      <c r="E313" s="108"/>
      <c r="F313" s="108"/>
      <c r="G313" s="108"/>
      <c r="H313" s="108"/>
    </row>
    <row r="314" spans="1:8" s="31" customFormat="1" ht="28.5">
      <c r="A314" s="105" t="s">
        <v>373</v>
      </c>
      <c r="B314" s="100" t="s">
        <v>374</v>
      </c>
      <c r="C314" s="100" t="s">
        <v>289</v>
      </c>
      <c r="D314" s="105" t="s">
        <v>375</v>
      </c>
      <c r="E314" s="105" t="s">
        <v>375</v>
      </c>
      <c r="F314" s="105" t="s">
        <v>375</v>
      </c>
      <c r="G314" s="105" t="s">
        <v>375</v>
      </c>
      <c r="H314" s="105" t="s">
        <v>375</v>
      </c>
    </row>
    <row r="315" spans="1:8" s="20" customFormat="1">
      <c r="A315" s="104" t="s">
        <v>376</v>
      </c>
      <c r="B315" s="102" t="s">
        <v>377</v>
      </c>
      <c r="C315" s="102" t="s">
        <v>28</v>
      </c>
      <c r="D315" s="104" t="s">
        <v>979</v>
      </c>
      <c r="E315" s="104" t="s">
        <v>289</v>
      </c>
      <c r="F315" s="104" t="s">
        <v>289</v>
      </c>
      <c r="G315" s="104" t="s">
        <v>289</v>
      </c>
      <c r="H315" s="104" t="s">
        <v>289</v>
      </c>
    </row>
    <row r="316" spans="1:8" s="20" customFormat="1">
      <c r="A316" s="104" t="s">
        <v>378</v>
      </c>
      <c r="B316" s="102" t="s">
        <v>379</v>
      </c>
      <c r="C316" s="102" t="s">
        <v>760</v>
      </c>
      <c r="D316" s="104" t="s">
        <v>979</v>
      </c>
      <c r="E316" s="104" t="s">
        <v>289</v>
      </c>
      <c r="F316" s="104" t="s">
        <v>289</v>
      </c>
      <c r="G316" s="104" t="s">
        <v>289</v>
      </c>
      <c r="H316" s="104" t="s">
        <v>289</v>
      </c>
    </row>
    <row r="317" spans="1:8" s="20" customFormat="1">
      <c r="A317" s="104" t="s">
        <v>381</v>
      </c>
      <c r="B317" s="102" t="s">
        <v>382</v>
      </c>
      <c r="C317" s="102" t="s">
        <v>28</v>
      </c>
      <c r="D317" s="104" t="s">
        <v>979</v>
      </c>
      <c r="E317" s="104" t="s">
        <v>289</v>
      </c>
      <c r="F317" s="104" t="s">
        <v>289</v>
      </c>
      <c r="G317" s="104" t="s">
        <v>289</v>
      </c>
      <c r="H317" s="104" t="s">
        <v>289</v>
      </c>
    </row>
    <row r="318" spans="1:8" s="20" customFormat="1">
      <c r="A318" s="104" t="s">
        <v>383</v>
      </c>
      <c r="B318" s="102" t="s">
        <v>384</v>
      </c>
      <c r="C318" s="102" t="s">
        <v>380</v>
      </c>
      <c r="D318" s="104" t="s">
        <v>979</v>
      </c>
      <c r="E318" s="104" t="s">
        <v>289</v>
      </c>
      <c r="F318" s="104" t="s">
        <v>289</v>
      </c>
      <c r="G318" s="104" t="s">
        <v>289</v>
      </c>
      <c r="H318" s="104" t="s">
        <v>289</v>
      </c>
    </row>
    <row r="319" spans="1:8" s="20" customFormat="1">
      <c r="A319" s="104" t="s">
        <v>385</v>
      </c>
      <c r="B319" s="102" t="s">
        <v>386</v>
      </c>
      <c r="C319" s="102" t="s">
        <v>387</v>
      </c>
      <c r="D319" s="104" t="s">
        <v>979</v>
      </c>
      <c r="E319" s="104" t="s">
        <v>289</v>
      </c>
      <c r="F319" s="104" t="s">
        <v>289</v>
      </c>
      <c r="G319" s="104" t="s">
        <v>289</v>
      </c>
      <c r="H319" s="104" t="s">
        <v>289</v>
      </c>
    </row>
    <row r="320" spans="1:8" s="20" customFormat="1">
      <c r="A320" s="104" t="s">
        <v>388</v>
      </c>
      <c r="B320" s="102" t="s">
        <v>389</v>
      </c>
      <c r="C320" s="102" t="s">
        <v>289</v>
      </c>
      <c r="D320" s="104" t="s">
        <v>375</v>
      </c>
      <c r="E320" s="104" t="s">
        <v>375</v>
      </c>
      <c r="F320" s="104" t="s">
        <v>375</v>
      </c>
      <c r="G320" s="104" t="s">
        <v>375</v>
      </c>
      <c r="H320" s="104" t="s">
        <v>375</v>
      </c>
    </row>
    <row r="321" spans="1:8" s="20" customFormat="1">
      <c r="A321" s="104" t="s">
        <v>390</v>
      </c>
      <c r="B321" s="102" t="s">
        <v>391</v>
      </c>
      <c r="C321" s="102" t="s">
        <v>387</v>
      </c>
      <c r="D321" s="104" t="s">
        <v>979</v>
      </c>
      <c r="E321" s="104" t="s">
        <v>289</v>
      </c>
      <c r="F321" s="104" t="s">
        <v>289</v>
      </c>
      <c r="G321" s="104" t="s">
        <v>289</v>
      </c>
      <c r="H321" s="104" t="s">
        <v>289</v>
      </c>
    </row>
    <row r="322" spans="1:8" s="20" customFormat="1">
      <c r="A322" s="104" t="s">
        <v>392</v>
      </c>
      <c r="B322" s="102" t="s">
        <v>393</v>
      </c>
      <c r="C322" s="102" t="s">
        <v>394</v>
      </c>
      <c r="D322" s="104" t="s">
        <v>979</v>
      </c>
      <c r="E322" s="104" t="s">
        <v>289</v>
      </c>
      <c r="F322" s="104" t="s">
        <v>289</v>
      </c>
      <c r="G322" s="104" t="s">
        <v>289</v>
      </c>
      <c r="H322" s="104" t="s">
        <v>289</v>
      </c>
    </row>
    <row r="323" spans="1:8" s="20" customFormat="1">
      <c r="A323" s="104" t="s">
        <v>395</v>
      </c>
      <c r="B323" s="102" t="s">
        <v>396</v>
      </c>
      <c r="C323" s="102" t="s">
        <v>289</v>
      </c>
      <c r="D323" s="104" t="s">
        <v>375</v>
      </c>
      <c r="E323" s="104" t="s">
        <v>375</v>
      </c>
      <c r="F323" s="104" t="s">
        <v>375</v>
      </c>
      <c r="G323" s="104" t="s">
        <v>375</v>
      </c>
      <c r="H323" s="104" t="s">
        <v>375</v>
      </c>
    </row>
    <row r="324" spans="1:8" s="20" customFormat="1">
      <c r="A324" s="104" t="s">
        <v>397</v>
      </c>
      <c r="B324" s="102" t="s">
        <v>391</v>
      </c>
      <c r="C324" s="102" t="s">
        <v>387</v>
      </c>
      <c r="D324" s="104" t="s">
        <v>979</v>
      </c>
      <c r="E324" s="104" t="s">
        <v>289</v>
      </c>
      <c r="F324" s="104" t="s">
        <v>289</v>
      </c>
      <c r="G324" s="104" t="s">
        <v>289</v>
      </c>
      <c r="H324" s="104" t="s">
        <v>289</v>
      </c>
    </row>
    <row r="325" spans="1:8" s="20" customFormat="1">
      <c r="A325" s="104" t="s">
        <v>398</v>
      </c>
      <c r="B325" s="102" t="s">
        <v>399</v>
      </c>
      <c r="C325" s="102" t="s">
        <v>28</v>
      </c>
      <c r="D325" s="104" t="s">
        <v>979</v>
      </c>
      <c r="E325" s="104" t="s">
        <v>289</v>
      </c>
      <c r="F325" s="104" t="s">
        <v>289</v>
      </c>
      <c r="G325" s="104" t="s">
        <v>289</v>
      </c>
      <c r="H325" s="104" t="s">
        <v>289</v>
      </c>
    </row>
    <row r="326" spans="1:8" s="20" customFormat="1">
      <c r="A326" s="104" t="s">
        <v>400</v>
      </c>
      <c r="B326" s="102" t="s">
        <v>393</v>
      </c>
      <c r="C326" s="102" t="s">
        <v>394</v>
      </c>
      <c r="D326" s="104" t="s">
        <v>979</v>
      </c>
      <c r="E326" s="104" t="s">
        <v>289</v>
      </c>
      <c r="F326" s="104" t="s">
        <v>289</v>
      </c>
      <c r="G326" s="104" t="s">
        <v>289</v>
      </c>
      <c r="H326" s="104" t="s">
        <v>289</v>
      </c>
    </row>
    <row r="327" spans="1:8" s="20" customFormat="1">
      <c r="A327" s="104" t="s">
        <v>401</v>
      </c>
      <c r="B327" s="102" t="s">
        <v>402</v>
      </c>
      <c r="C327" s="102" t="s">
        <v>289</v>
      </c>
      <c r="D327" s="104" t="s">
        <v>375</v>
      </c>
      <c r="E327" s="104" t="s">
        <v>375</v>
      </c>
      <c r="F327" s="104" t="s">
        <v>375</v>
      </c>
      <c r="G327" s="104" t="s">
        <v>375</v>
      </c>
      <c r="H327" s="104" t="s">
        <v>375</v>
      </c>
    </row>
    <row r="328" spans="1:8" s="20" customFormat="1">
      <c r="A328" s="104" t="s">
        <v>403</v>
      </c>
      <c r="B328" s="102" t="s">
        <v>391</v>
      </c>
      <c r="C328" s="102" t="s">
        <v>387</v>
      </c>
      <c r="D328" s="104" t="s">
        <v>979</v>
      </c>
      <c r="E328" s="104" t="s">
        <v>289</v>
      </c>
      <c r="F328" s="104" t="s">
        <v>289</v>
      </c>
      <c r="G328" s="104" t="s">
        <v>289</v>
      </c>
      <c r="H328" s="104" t="s">
        <v>289</v>
      </c>
    </row>
    <row r="329" spans="1:8" s="20" customFormat="1">
      <c r="A329" s="104" t="s">
        <v>404</v>
      </c>
      <c r="B329" s="102" t="s">
        <v>393</v>
      </c>
      <c r="C329" s="102" t="s">
        <v>394</v>
      </c>
      <c r="D329" s="104" t="s">
        <v>979</v>
      </c>
      <c r="E329" s="104" t="s">
        <v>289</v>
      </c>
      <c r="F329" s="104" t="s">
        <v>289</v>
      </c>
      <c r="G329" s="104" t="s">
        <v>289</v>
      </c>
      <c r="H329" s="104" t="s">
        <v>289</v>
      </c>
    </row>
    <row r="330" spans="1:8" s="20" customFormat="1">
      <c r="A330" s="104" t="s">
        <v>405</v>
      </c>
      <c r="B330" s="102" t="s">
        <v>406</v>
      </c>
      <c r="C330" s="102" t="s">
        <v>289</v>
      </c>
      <c r="D330" s="104" t="s">
        <v>375</v>
      </c>
      <c r="E330" s="104" t="s">
        <v>375</v>
      </c>
      <c r="F330" s="104" t="s">
        <v>375</v>
      </c>
      <c r="G330" s="104" t="s">
        <v>375</v>
      </c>
      <c r="H330" s="104" t="s">
        <v>375</v>
      </c>
    </row>
    <row r="331" spans="1:8" s="20" customFormat="1">
      <c r="A331" s="104" t="s">
        <v>407</v>
      </c>
      <c r="B331" s="102" t="s">
        <v>391</v>
      </c>
      <c r="C331" s="102" t="s">
        <v>387</v>
      </c>
      <c r="D331" s="104" t="s">
        <v>979</v>
      </c>
      <c r="E331" s="104" t="s">
        <v>289</v>
      </c>
      <c r="F331" s="104" t="s">
        <v>289</v>
      </c>
      <c r="G331" s="104" t="s">
        <v>289</v>
      </c>
      <c r="H331" s="104" t="s">
        <v>289</v>
      </c>
    </row>
    <row r="332" spans="1:8" s="20" customFormat="1">
      <c r="A332" s="104" t="s">
        <v>408</v>
      </c>
      <c r="B332" s="102" t="s">
        <v>399</v>
      </c>
      <c r="C332" s="102" t="s">
        <v>28</v>
      </c>
      <c r="D332" s="104" t="s">
        <v>979</v>
      </c>
      <c r="E332" s="104" t="s">
        <v>289</v>
      </c>
      <c r="F332" s="104" t="s">
        <v>289</v>
      </c>
      <c r="G332" s="104" t="s">
        <v>289</v>
      </c>
      <c r="H332" s="104" t="s">
        <v>289</v>
      </c>
    </row>
    <row r="333" spans="1:8" s="20" customFormat="1">
      <c r="A333" s="104" t="s">
        <v>409</v>
      </c>
      <c r="B333" s="102" t="s">
        <v>393</v>
      </c>
      <c r="C333" s="102" t="s">
        <v>394</v>
      </c>
      <c r="D333" s="104" t="s">
        <v>979</v>
      </c>
      <c r="E333" s="104" t="s">
        <v>289</v>
      </c>
      <c r="F333" s="104" t="s">
        <v>289</v>
      </c>
      <c r="G333" s="104" t="s">
        <v>289</v>
      </c>
      <c r="H333" s="104" t="s">
        <v>289</v>
      </c>
    </row>
    <row r="334" spans="1:8" s="31" customFormat="1" ht="24" customHeight="1">
      <c r="A334" s="105" t="s">
        <v>410</v>
      </c>
      <c r="B334" s="100" t="s">
        <v>411</v>
      </c>
      <c r="C334" s="100" t="s">
        <v>289</v>
      </c>
      <c r="D334" s="105" t="s">
        <v>375</v>
      </c>
      <c r="E334" s="105" t="s">
        <v>375</v>
      </c>
      <c r="F334" s="105" t="s">
        <v>375</v>
      </c>
      <c r="G334" s="105" t="s">
        <v>375</v>
      </c>
      <c r="H334" s="105" t="s">
        <v>375</v>
      </c>
    </row>
    <row r="335" spans="1:8" s="20" customFormat="1" ht="30">
      <c r="A335" s="104" t="s">
        <v>412</v>
      </c>
      <c r="B335" s="102" t="s">
        <v>413</v>
      </c>
      <c r="C335" s="102" t="s">
        <v>387</v>
      </c>
      <c r="D335" s="104" t="s">
        <v>979</v>
      </c>
      <c r="E335" s="174">
        <f>1.939757+1.720891+1.71405+1.773821+1.443223+1.429324+1.601027+1.743583+1.679703</f>
        <v>15.045379000000001</v>
      </c>
      <c r="F335" s="104" t="s">
        <v>289</v>
      </c>
      <c r="G335" s="104" t="s">
        <v>289</v>
      </c>
      <c r="H335" s="104" t="s">
        <v>289</v>
      </c>
    </row>
    <row r="336" spans="1:8" s="20" customFormat="1" ht="30">
      <c r="A336" s="104" t="s">
        <v>414</v>
      </c>
      <c r="B336" s="102" t="s">
        <v>415</v>
      </c>
      <c r="C336" s="102" t="s">
        <v>387</v>
      </c>
      <c r="D336" s="104" t="s">
        <v>979</v>
      </c>
      <c r="E336" s="104" t="s">
        <v>289</v>
      </c>
      <c r="F336" s="104" t="s">
        <v>289</v>
      </c>
      <c r="G336" s="104" t="s">
        <v>289</v>
      </c>
      <c r="H336" s="104" t="s">
        <v>289</v>
      </c>
    </row>
    <row r="337" spans="1:8" s="20" customFormat="1">
      <c r="A337" s="104" t="s">
        <v>416</v>
      </c>
      <c r="B337" s="102" t="s">
        <v>417</v>
      </c>
      <c r="C337" s="102" t="s">
        <v>387</v>
      </c>
      <c r="D337" s="104" t="s">
        <v>979</v>
      </c>
      <c r="E337" s="104" t="s">
        <v>289</v>
      </c>
      <c r="F337" s="104" t="s">
        <v>289</v>
      </c>
      <c r="G337" s="104" t="s">
        <v>289</v>
      </c>
      <c r="H337" s="104" t="s">
        <v>289</v>
      </c>
    </row>
    <row r="338" spans="1:8" s="20" customFormat="1">
      <c r="A338" s="104" t="s">
        <v>418</v>
      </c>
      <c r="B338" s="102" t="s">
        <v>419</v>
      </c>
      <c r="C338" s="102" t="s">
        <v>387</v>
      </c>
      <c r="D338" s="104" t="s">
        <v>979</v>
      </c>
      <c r="E338" s="104" t="str">
        <f>E336</f>
        <v>-</v>
      </c>
      <c r="F338" s="104" t="s">
        <v>289</v>
      </c>
      <c r="G338" s="104" t="s">
        <v>289</v>
      </c>
      <c r="H338" s="104" t="s">
        <v>289</v>
      </c>
    </row>
    <row r="339" spans="1:8" s="20" customFormat="1" ht="30">
      <c r="A339" s="104" t="s">
        <v>420</v>
      </c>
      <c r="B339" s="102" t="s">
        <v>421</v>
      </c>
      <c r="C339" s="102" t="s">
        <v>387</v>
      </c>
      <c r="D339" s="104" t="s">
        <v>979</v>
      </c>
      <c r="E339" s="174">
        <f>0.174927+0.190161+0.33233+0.252803+0.222317+0.204442+0.267641+0.098725+0.157904</f>
        <v>1.9012499999999999</v>
      </c>
      <c r="F339" s="104" t="s">
        <v>289</v>
      </c>
      <c r="G339" s="104" t="s">
        <v>289</v>
      </c>
      <c r="H339" s="104" t="s">
        <v>289</v>
      </c>
    </row>
    <row r="340" spans="1:8" s="20" customFormat="1">
      <c r="A340" s="104" t="s">
        <v>422</v>
      </c>
      <c r="B340" s="102" t="s">
        <v>423</v>
      </c>
      <c r="C340" s="102" t="s">
        <v>28</v>
      </c>
      <c r="D340" s="104" t="s">
        <v>979</v>
      </c>
      <c r="E340" s="104">
        <v>4.1479999999999997</v>
      </c>
      <c r="F340" s="104" t="s">
        <v>289</v>
      </c>
      <c r="G340" s="104" t="s">
        <v>289</v>
      </c>
      <c r="H340" s="104" t="s">
        <v>289</v>
      </c>
    </row>
    <row r="341" spans="1:8" s="20" customFormat="1" ht="30">
      <c r="A341" s="104" t="s">
        <v>424</v>
      </c>
      <c r="B341" s="102" t="s">
        <v>425</v>
      </c>
      <c r="C341" s="102" t="s">
        <v>28</v>
      </c>
      <c r="D341" s="104" t="s">
        <v>979</v>
      </c>
      <c r="E341" s="104" t="s">
        <v>289</v>
      </c>
      <c r="F341" s="104" t="s">
        <v>289</v>
      </c>
      <c r="G341" s="104" t="s">
        <v>289</v>
      </c>
      <c r="H341" s="104" t="s">
        <v>289</v>
      </c>
    </row>
    <row r="342" spans="1:8" s="20" customFormat="1">
      <c r="A342" s="104" t="s">
        <v>426</v>
      </c>
      <c r="B342" s="102" t="s">
        <v>417</v>
      </c>
      <c r="C342" s="102" t="s">
        <v>28</v>
      </c>
      <c r="D342" s="104" t="s">
        <v>979</v>
      </c>
      <c r="E342" s="104" t="s">
        <v>289</v>
      </c>
      <c r="F342" s="104" t="s">
        <v>289</v>
      </c>
      <c r="G342" s="104" t="s">
        <v>289</v>
      </c>
      <c r="H342" s="104" t="s">
        <v>289</v>
      </c>
    </row>
    <row r="343" spans="1:8" s="20" customFormat="1">
      <c r="A343" s="104" t="s">
        <v>427</v>
      </c>
      <c r="B343" s="102" t="s">
        <v>419</v>
      </c>
      <c r="C343" s="102" t="s">
        <v>28</v>
      </c>
      <c r="D343" s="104" t="s">
        <v>979</v>
      </c>
      <c r="E343" s="104" t="s">
        <v>289</v>
      </c>
      <c r="F343" s="104" t="s">
        <v>289</v>
      </c>
      <c r="G343" s="104" t="s">
        <v>289</v>
      </c>
      <c r="H343" s="104" t="s">
        <v>289</v>
      </c>
    </row>
    <row r="344" spans="1:8" s="20" customFormat="1" ht="30">
      <c r="A344" s="104" t="s">
        <v>428</v>
      </c>
      <c r="B344" s="102" t="s">
        <v>429</v>
      </c>
      <c r="C344" s="22" t="s">
        <v>430</v>
      </c>
      <c r="D344" s="104" t="s">
        <v>979</v>
      </c>
      <c r="E344" s="104">
        <v>552.27</v>
      </c>
      <c r="F344" s="104" t="s">
        <v>289</v>
      </c>
      <c r="G344" s="104" t="s">
        <v>289</v>
      </c>
      <c r="H344" s="104" t="s">
        <v>289</v>
      </c>
    </row>
    <row r="345" spans="1:8" s="20" customFormat="1" ht="30">
      <c r="A345" s="104" t="s">
        <v>431</v>
      </c>
      <c r="B345" s="102" t="s">
        <v>761</v>
      </c>
      <c r="C345" s="102" t="s">
        <v>84</v>
      </c>
      <c r="D345" s="104" t="s">
        <v>979</v>
      </c>
      <c r="E345" s="83">
        <f>E24-0-0-E52</f>
        <v>11.598356399999998</v>
      </c>
      <c r="F345" s="104" t="s">
        <v>289</v>
      </c>
      <c r="G345" s="104" t="s">
        <v>289</v>
      </c>
      <c r="H345" s="104" t="s">
        <v>289</v>
      </c>
    </row>
    <row r="346" spans="1:8" s="31" customFormat="1" ht="18.75" customHeight="1">
      <c r="A346" s="105" t="s">
        <v>432</v>
      </c>
      <c r="B346" s="100" t="s">
        <v>433</v>
      </c>
      <c r="C346" s="100" t="s">
        <v>289</v>
      </c>
      <c r="D346" s="105" t="s">
        <v>375</v>
      </c>
      <c r="E346" s="105" t="s">
        <v>375</v>
      </c>
      <c r="F346" s="105" t="s">
        <v>375</v>
      </c>
      <c r="G346" s="105" t="s">
        <v>375</v>
      </c>
      <c r="H346" s="105" t="s">
        <v>375</v>
      </c>
    </row>
    <row r="347" spans="1:8" s="20" customFormat="1">
      <c r="A347" s="104" t="s">
        <v>434</v>
      </c>
      <c r="B347" s="102" t="s">
        <v>435</v>
      </c>
      <c r="C347" s="102" t="s">
        <v>387</v>
      </c>
      <c r="D347" s="104" t="s">
        <v>979</v>
      </c>
      <c r="E347" s="104" t="s">
        <v>289</v>
      </c>
      <c r="F347" s="104" t="s">
        <v>289</v>
      </c>
      <c r="G347" s="104" t="s">
        <v>289</v>
      </c>
      <c r="H347" s="104" t="s">
        <v>289</v>
      </c>
    </row>
    <row r="348" spans="1:8" s="20" customFormat="1">
      <c r="A348" s="104" t="s">
        <v>436</v>
      </c>
      <c r="B348" s="102" t="s">
        <v>437</v>
      </c>
      <c r="C348" s="102" t="s">
        <v>380</v>
      </c>
      <c r="D348" s="104" t="s">
        <v>979</v>
      </c>
      <c r="E348" s="104" t="s">
        <v>289</v>
      </c>
      <c r="F348" s="104" t="s">
        <v>289</v>
      </c>
      <c r="G348" s="104" t="s">
        <v>289</v>
      </c>
      <c r="H348" s="104" t="s">
        <v>289</v>
      </c>
    </row>
    <row r="349" spans="1:8" s="20" customFormat="1" ht="45">
      <c r="A349" s="104" t="s">
        <v>438</v>
      </c>
      <c r="B349" s="102" t="s">
        <v>439</v>
      </c>
      <c r="C349" s="102" t="s">
        <v>84</v>
      </c>
      <c r="D349" s="104" t="s">
        <v>979</v>
      </c>
      <c r="E349" s="104" t="s">
        <v>289</v>
      </c>
      <c r="F349" s="104" t="s">
        <v>289</v>
      </c>
      <c r="G349" s="104" t="s">
        <v>289</v>
      </c>
      <c r="H349" s="104" t="s">
        <v>289</v>
      </c>
    </row>
    <row r="350" spans="1:8" s="20" customFormat="1" ht="30">
      <c r="A350" s="104" t="s">
        <v>440</v>
      </c>
      <c r="B350" s="102" t="s">
        <v>441</v>
      </c>
      <c r="C350" s="102" t="s">
        <v>84</v>
      </c>
      <c r="D350" s="104" t="s">
        <v>979</v>
      </c>
      <c r="E350" s="104" t="s">
        <v>289</v>
      </c>
      <c r="F350" s="104" t="s">
        <v>289</v>
      </c>
      <c r="G350" s="104" t="s">
        <v>289</v>
      </c>
      <c r="H350" s="104" t="s">
        <v>289</v>
      </c>
    </row>
    <row r="351" spans="1:8" s="31" customFormat="1" ht="30.75" customHeight="1">
      <c r="A351" s="105" t="s">
        <v>442</v>
      </c>
      <c r="B351" s="100" t="s">
        <v>443</v>
      </c>
      <c r="C351" s="100" t="s">
        <v>289</v>
      </c>
      <c r="D351" s="105" t="s">
        <v>375</v>
      </c>
      <c r="E351" s="105" t="s">
        <v>375</v>
      </c>
      <c r="F351" s="105" t="s">
        <v>375</v>
      </c>
      <c r="G351" s="105" t="s">
        <v>375</v>
      </c>
      <c r="H351" s="105" t="s">
        <v>375</v>
      </c>
    </row>
    <row r="352" spans="1:8" s="20" customFormat="1" ht="30">
      <c r="A352" s="104" t="s">
        <v>444</v>
      </c>
      <c r="B352" s="102" t="s">
        <v>445</v>
      </c>
      <c r="C352" s="102" t="s">
        <v>28</v>
      </c>
      <c r="D352" s="104" t="s">
        <v>979</v>
      </c>
      <c r="E352" s="104" t="s">
        <v>289</v>
      </c>
      <c r="F352" s="104" t="s">
        <v>289</v>
      </c>
      <c r="G352" s="104" t="s">
        <v>289</v>
      </c>
      <c r="H352" s="104" t="s">
        <v>289</v>
      </c>
    </row>
    <row r="353" spans="1:8" s="20" customFormat="1" ht="45">
      <c r="A353" s="104" t="s">
        <v>446</v>
      </c>
      <c r="B353" s="102" t="s">
        <v>447</v>
      </c>
      <c r="C353" s="102" t="s">
        <v>28</v>
      </c>
      <c r="D353" s="104" t="s">
        <v>979</v>
      </c>
      <c r="E353" s="104" t="s">
        <v>289</v>
      </c>
      <c r="F353" s="104" t="s">
        <v>289</v>
      </c>
      <c r="G353" s="104" t="s">
        <v>289</v>
      </c>
      <c r="H353" s="104" t="s">
        <v>289</v>
      </c>
    </row>
    <row r="354" spans="1:8" s="20" customFormat="1" ht="60">
      <c r="A354" s="104" t="s">
        <v>448</v>
      </c>
      <c r="B354" s="102" t="s">
        <v>449</v>
      </c>
      <c r="C354" s="102" t="s">
        <v>28</v>
      </c>
      <c r="D354" s="104" t="s">
        <v>979</v>
      </c>
      <c r="E354" s="104" t="s">
        <v>289</v>
      </c>
      <c r="F354" s="104" t="s">
        <v>289</v>
      </c>
      <c r="G354" s="104" t="s">
        <v>289</v>
      </c>
      <c r="H354" s="104" t="s">
        <v>289</v>
      </c>
    </row>
    <row r="355" spans="1:8" s="20" customFormat="1" ht="30">
      <c r="A355" s="104" t="s">
        <v>450</v>
      </c>
      <c r="B355" s="102" t="s">
        <v>451</v>
      </c>
      <c r="C355" s="102" t="s">
        <v>28</v>
      </c>
      <c r="D355" s="104" t="s">
        <v>979</v>
      </c>
      <c r="E355" s="104" t="s">
        <v>289</v>
      </c>
      <c r="F355" s="104" t="s">
        <v>289</v>
      </c>
      <c r="G355" s="104" t="s">
        <v>289</v>
      </c>
      <c r="H355" s="104" t="s">
        <v>289</v>
      </c>
    </row>
    <row r="356" spans="1:8" s="20" customFormat="1" ht="30">
      <c r="A356" s="104" t="s">
        <v>452</v>
      </c>
      <c r="B356" s="102" t="s">
        <v>453</v>
      </c>
      <c r="C356" s="102" t="s">
        <v>387</v>
      </c>
      <c r="D356" s="104" t="s">
        <v>979</v>
      </c>
      <c r="E356" s="104" t="s">
        <v>289</v>
      </c>
      <c r="F356" s="104" t="s">
        <v>289</v>
      </c>
      <c r="G356" s="104" t="s">
        <v>289</v>
      </c>
      <c r="H356" s="104" t="s">
        <v>289</v>
      </c>
    </row>
    <row r="357" spans="1:8" s="20" customFormat="1" ht="30">
      <c r="A357" s="104" t="s">
        <v>454</v>
      </c>
      <c r="B357" s="102" t="s">
        <v>455</v>
      </c>
      <c r="C357" s="102" t="s">
        <v>387</v>
      </c>
      <c r="D357" s="104" t="s">
        <v>979</v>
      </c>
      <c r="E357" s="104" t="s">
        <v>289</v>
      </c>
      <c r="F357" s="104" t="s">
        <v>289</v>
      </c>
      <c r="G357" s="104" t="s">
        <v>289</v>
      </c>
      <c r="H357" s="104" t="s">
        <v>289</v>
      </c>
    </row>
    <row r="358" spans="1:8" s="20" customFormat="1">
      <c r="A358" s="104" t="s">
        <v>456</v>
      </c>
      <c r="B358" s="102" t="s">
        <v>457</v>
      </c>
      <c r="C358" s="102" t="s">
        <v>387</v>
      </c>
      <c r="D358" s="104" t="s">
        <v>979</v>
      </c>
      <c r="E358" s="104" t="s">
        <v>289</v>
      </c>
      <c r="F358" s="104" t="s">
        <v>289</v>
      </c>
      <c r="G358" s="104" t="s">
        <v>289</v>
      </c>
      <c r="H358" s="104" t="s">
        <v>289</v>
      </c>
    </row>
    <row r="359" spans="1:8" s="20" customFormat="1" ht="30">
      <c r="A359" s="104" t="s">
        <v>458</v>
      </c>
      <c r="B359" s="102" t="s">
        <v>459</v>
      </c>
      <c r="C359" s="102" t="s">
        <v>84</v>
      </c>
      <c r="D359" s="104" t="s">
        <v>979</v>
      </c>
      <c r="E359" s="104" t="s">
        <v>289</v>
      </c>
      <c r="F359" s="104" t="s">
        <v>289</v>
      </c>
      <c r="G359" s="104" t="s">
        <v>289</v>
      </c>
      <c r="H359" s="104" t="s">
        <v>289</v>
      </c>
    </row>
    <row r="360" spans="1:8" s="20" customFormat="1" ht="30">
      <c r="A360" s="104" t="s">
        <v>460</v>
      </c>
      <c r="B360" s="102" t="s">
        <v>107</v>
      </c>
      <c r="C360" s="102" t="s">
        <v>84</v>
      </c>
      <c r="D360" s="104" t="s">
        <v>979</v>
      </c>
      <c r="E360" s="104" t="s">
        <v>289</v>
      </c>
      <c r="F360" s="104" t="s">
        <v>289</v>
      </c>
      <c r="G360" s="104" t="s">
        <v>289</v>
      </c>
      <c r="H360" s="104" t="s">
        <v>289</v>
      </c>
    </row>
    <row r="361" spans="1:8" s="20" customFormat="1" ht="30">
      <c r="A361" s="104" t="s">
        <v>461</v>
      </c>
      <c r="B361" s="102" t="s">
        <v>109</v>
      </c>
      <c r="C361" s="102" t="s">
        <v>84</v>
      </c>
      <c r="D361" s="104" t="s">
        <v>979</v>
      </c>
      <c r="E361" s="104" t="s">
        <v>289</v>
      </c>
      <c r="F361" s="104" t="s">
        <v>289</v>
      </c>
      <c r="G361" s="104" t="s">
        <v>289</v>
      </c>
      <c r="H361" s="104" t="s">
        <v>289</v>
      </c>
    </row>
    <row r="362" spans="1:8" s="31" customFormat="1" ht="23.25" customHeight="1">
      <c r="A362" s="105" t="s">
        <v>462</v>
      </c>
      <c r="B362" s="100" t="s">
        <v>463</v>
      </c>
      <c r="C362" s="103" t="s">
        <v>464</v>
      </c>
      <c r="D362" s="105" t="s">
        <v>979</v>
      </c>
      <c r="E362" s="105">
        <v>13.44</v>
      </c>
      <c r="F362" s="105" t="s">
        <v>289</v>
      </c>
      <c r="G362" s="105" t="s">
        <v>289</v>
      </c>
      <c r="H362" s="105" t="s">
        <v>289</v>
      </c>
    </row>
    <row r="363" spans="1:8" s="20" customFormat="1" ht="28.5" customHeight="1">
      <c r="A363" s="169" t="s">
        <v>465</v>
      </c>
      <c r="B363" s="170"/>
      <c r="C363" s="170"/>
      <c r="D363" s="170"/>
      <c r="E363" s="170"/>
      <c r="F363" s="170"/>
      <c r="G363" s="170"/>
      <c r="H363" s="171"/>
    </row>
    <row r="364" spans="1:8" s="64" customFormat="1" ht="71.25" customHeight="1">
      <c r="A364" s="135" t="s">
        <v>77</v>
      </c>
      <c r="B364" s="135" t="s">
        <v>78</v>
      </c>
      <c r="C364" s="135" t="s">
        <v>79</v>
      </c>
      <c r="D364" s="135" t="s">
        <v>1055</v>
      </c>
      <c r="E364" s="135"/>
      <c r="F364" s="135" t="s">
        <v>738</v>
      </c>
      <c r="G364" s="135"/>
      <c r="H364" s="135" t="s">
        <v>18</v>
      </c>
    </row>
    <row r="365" spans="1:8" s="64" customFormat="1" ht="30">
      <c r="A365" s="135"/>
      <c r="B365" s="135"/>
      <c r="C365" s="135"/>
      <c r="D365" s="104" t="s">
        <v>7</v>
      </c>
      <c r="E365" s="104" t="s">
        <v>8</v>
      </c>
      <c r="F365" s="104" t="s">
        <v>904</v>
      </c>
      <c r="G365" s="104" t="s">
        <v>80</v>
      </c>
      <c r="H365" s="135"/>
    </row>
    <row r="366" spans="1:8" s="66" customFormat="1">
      <c r="A366" s="21">
        <v>1</v>
      </c>
      <c r="B366" s="21">
        <v>2</v>
      </c>
      <c r="C366" s="21">
        <v>3</v>
      </c>
      <c r="D366" s="21">
        <v>4</v>
      </c>
      <c r="E366" s="21">
        <v>5</v>
      </c>
      <c r="F366" s="21">
        <v>6</v>
      </c>
      <c r="G366" s="21">
        <v>7</v>
      </c>
      <c r="H366" s="21">
        <v>8</v>
      </c>
    </row>
    <row r="367" spans="1:8" s="31" customFormat="1" ht="28.5">
      <c r="A367" s="108" t="s">
        <v>762</v>
      </c>
      <c r="B367" s="108"/>
      <c r="C367" s="100" t="s">
        <v>84</v>
      </c>
      <c r="D367" s="24">
        <f>D368</f>
        <v>3.9499999999999997</v>
      </c>
      <c r="E367" s="24">
        <f>E368</f>
        <v>0.74582300000000001</v>
      </c>
      <c r="F367" s="24">
        <f>F368</f>
        <v>-3.2041769999999996</v>
      </c>
      <c r="G367" s="86">
        <f>G368</f>
        <v>-81.118405063291135</v>
      </c>
      <c r="H367" s="105" t="s">
        <v>15</v>
      </c>
    </row>
    <row r="368" spans="1:8" s="31" customFormat="1" ht="28.5">
      <c r="A368" s="105" t="s">
        <v>82</v>
      </c>
      <c r="B368" s="100" t="s">
        <v>466</v>
      </c>
      <c r="C368" s="100" t="s">
        <v>84</v>
      </c>
      <c r="D368" s="24">
        <f>D369+D393+D421</f>
        <v>3.9499999999999997</v>
      </c>
      <c r="E368" s="24">
        <f>E369+E393+E421</f>
        <v>0.74582300000000001</v>
      </c>
      <c r="F368" s="24">
        <f>E368-D368</f>
        <v>-3.2041769999999996</v>
      </c>
      <c r="G368" s="86">
        <f>F368*100/D368</f>
        <v>-81.118405063291135</v>
      </c>
      <c r="H368" s="105" t="s">
        <v>15</v>
      </c>
    </row>
    <row r="369" spans="1:8" s="20" customFormat="1" ht="46.5" customHeight="1">
      <c r="A369" s="104" t="s">
        <v>85</v>
      </c>
      <c r="B369" s="102" t="s">
        <v>467</v>
      </c>
      <c r="C369" s="102" t="s">
        <v>84</v>
      </c>
      <c r="D369" s="48">
        <f>D370</f>
        <v>2.0680999999999998</v>
      </c>
      <c r="E369" s="48">
        <f>E370</f>
        <v>0.74582300000000001</v>
      </c>
      <c r="F369" s="48">
        <f>F370</f>
        <v>-1.3222769999999997</v>
      </c>
      <c r="G369" s="85">
        <f>G370</f>
        <v>-63.936801895459588</v>
      </c>
      <c r="H369" s="87" t="str">
        <f>H370</f>
        <v>работы продолжатся
 выполняться в 
4 кв. 2022г.</v>
      </c>
    </row>
    <row r="370" spans="1:8" s="20" customFormat="1" ht="36">
      <c r="A370" s="104" t="s">
        <v>468</v>
      </c>
      <c r="B370" s="102" t="s">
        <v>469</v>
      </c>
      <c r="C370" s="102" t="s">
        <v>84</v>
      </c>
      <c r="D370" s="48">
        <f>D376</f>
        <v>2.0680999999999998</v>
      </c>
      <c r="E370" s="48">
        <f>E376</f>
        <v>0.74582300000000001</v>
      </c>
      <c r="F370" s="48">
        <f>F376</f>
        <v>-1.3222769999999997</v>
      </c>
      <c r="G370" s="85">
        <f>G376</f>
        <v>-63.936801895459588</v>
      </c>
      <c r="H370" s="87" t="str">
        <f>H376</f>
        <v>работы продолжатся
 выполняться в 
4 кв. 2022г.</v>
      </c>
    </row>
    <row r="371" spans="1:8" s="20" customFormat="1" ht="30">
      <c r="A371" s="104" t="s">
        <v>470</v>
      </c>
      <c r="B371" s="102" t="s">
        <v>471</v>
      </c>
      <c r="C371" s="102" t="s">
        <v>84</v>
      </c>
      <c r="D371" s="104" t="s">
        <v>289</v>
      </c>
      <c r="E371" s="104" t="s">
        <v>289</v>
      </c>
      <c r="F371" s="104" t="s">
        <v>289</v>
      </c>
      <c r="G371" s="104" t="s">
        <v>289</v>
      </c>
      <c r="H371" s="104" t="s">
        <v>289</v>
      </c>
    </row>
    <row r="372" spans="1:8" s="20" customFormat="1" ht="30">
      <c r="A372" s="104" t="s">
        <v>472</v>
      </c>
      <c r="B372" s="102" t="s">
        <v>87</v>
      </c>
      <c r="C372" s="102" t="s">
        <v>84</v>
      </c>
      <c r="D372" s="104" t="s">
        <v>289</v>
      </c>
      <c r="E372" s="104" t="s">
        <v>289</v>
      </c>
      <c r="F372" s="104" t="s">
        <v>289</v>
      </c>
      <c r="G372" s="104" t="s">
        <v>289</v>
      </c>
      <c r="H372" s="104" t="s">
        <v>289</v>
      </c>
    </row>
    <row r="373" spans="1:8" s="20" customFormat="1" ht="30">
      <c r="A373" s="104" t="s">
        <v>473</v>
      </c>
      <c r="B373" s="102" t="s">
        <v>89</v>
      </c>
      <c r="C373" s="102" t="s">
        <v>84</v>
      </c>
      <c r="D373" s="104" t="s">
        <v>289</v>
      </c>
      <c r="E373" s="104" t="s">
        <v>289</v>
      </c>
      <c r="F373" s="104" t="s">
        <v>289</v>
      </c>
      <c r="G373" s="104" t="s">
        <v>289</v>
      </c>
      <c r="H373" s="104" t="s">
        <v>289</v>
      </c>
    </row>
    <row r="374" spans="1:8" s="20" customFormat="1" ht="30">
      <c r="A374" s="104" t="s">
        <v>474</v>
      </c>
      <c r="B374" s="102" t="s">
        <v>91</v>
      </c>
      <c r="C374" s="102" t="s">
        <v>84</v>
      </c>
      <c r="D374" s="104" t="s">
        <v>289</v>
      </c>
      <c r="E374" s="104" t="s">
        <v>289</v>
      </c>
      <c r="F374" s="104" t="s">
        <v>289</v>
      </c>
      <c r="G374" s="104" t="s">
        <v>289</v>
      </c>
      <c r="H374" s="104" t="s">
        <v>289</v>
      </c>
    </row>
    <row r="375" spans="1:8" s="20" customFormat="1" ht="30">
      <c r="A375" s="104" t="s">
        <v>475</v>
      </c>
      <c r="B375" s="102" t="s">
        <v>476</v>
      </c>
      <c r="C375" s="102" t="s">
        <v>84</v>
      </c>
      <c r="D375" s="104" t="s">
        <v>289</v>
      </c>
      <c r="E375" s="104" t="s">
        <v>289</v>
      </c>
      <c r="F375" s="104" t="s">
        <v>289</v>
      </c>
      <c r="G375" s="104" t="s">
        <v>289</v>
      </c>
      <c r="H375" s="104" t="s">
        <v>289</v>
      </c>
    </row>
    <row r="376" spans="1:8" s="20" customFormat="1" ht="36">
      <c r="A376" s="104" t="s">
        <v>477</v>
      </c>
      <c r="B376" s="102" t="s">
        <v>478</v>
      </c>
      <c r="C376" s="102" t="s">
        <v>84</v>
      </c>
      <c r="D376" s="48">
        <v>2.0680999999999998</v>
      </c>
      <c r="E376" s="48">
        <f>0.39326422+0.35255878</f>
        <v>0.74582300000000001</v>
      </c>
      <c r="F376" s="48">
        <f>E376-D376</f>
        <v>-1.3222769999999997</v>
      </c>
      <c r="G376" s="85">
        <f>F376*100/D376</f>
        <v>-63.936801895459588</v>
      </c>
      <c r="H376" s="87" t="str">
        <f>H393</f>
        <v>работы продолжатся
 выполняться в 
4 кв. 2022г.</v>
      </c>
    </row>
    <row r="377" spans="1:8" s="20" customFormat="1" ht="30">
      <c r="A377" s="104" t="s">
        <v>479</v>
      </c>
      <c r="B377" s="102" t="s">
        <v>480</v>
      </c>
      <c r="C377" s="102" t="s">
        <v>84</v>
      </c>
      <c r="D377" s="104" t="s">
        <v>289</v>
      </c>
      <c r="E377" s="104" t="s">
        <v>289</v>
      </c>
      <c r="F377" s="104" t="s">
        <v>289</v>
      </c>
      <c r="G377" s="104" t="s">
        <v>289</v>
      </c>
      <c r="H377" s="104" t="s">
        <v>289</v>
      </c>
    </row>
    <row r="378" spans="1:8" s="20" customFormat="1" ht="30">
      <c r="A378" s="104" t="s">
        <v>481</v>
      </c>
      <c r="B378" s="102" t="s">
        <v>482</v>
      </c>
      <c r="C378" s="102" t="s">
        <v>84</v>
      </c>
      <c r="D378" s="104" t="s">
        <v>289</v>
      </c>
      <c r="E378" s="104" t="s">
        <v>289</v>
      </c>
      <c r="F378" s="104" t="s">
        <v>289</v>
      </c>
      <c r="G378" s="104" t="s">
        <v>289</v>
      </c>
      <c r="H378" s="104" t="s">
        <v>289</v>
      </c>
    </row>
    <row r="379" spans="1:8" s="20" customFormat="1" ht="30">
      <c r="A379" s="104" t="s">
        <v>483</v>
      </c>
      <c r="B379" s="102" t="s">
        <v>484</v>
      </c>
      <c r="C379" s="102" t="s">
        <v>84</v>
      </c>
      <c r="D379" s="104" t="s">
        <v>289</v>
      </c>
      <c r="E379" s="104" t="s">
        <v>289</v>
      </c>
      <c r="F379" s="104" t="s">
        <v>289</v>
      </c>
      <c r="G379" s="104" t="s">
        <v>289</v>
      </c>
      <c r="H379" s="104" t="s">
        <v>289</v>
      </c>
    </row>
    <row r="380" spans="1:8" s="20" customFormat="1" ht="30">
      <c r="A380" s="104" t="s">
        <v>485</v>
      </c>
      <c r="B380" s="102" t="s">
        <v>486</v>
      </c>
      <c r="C380" s="102" t="s">
        <v>84</v>
      </c>
      <c r="D380" s="104" t="s">
        <v>289</v>
      </c>
      <c r="E380" s="104" t="s">
        <v>289</v>
      </c>
      <c r="F380" s="104" t="s">
        <v>289</v>
      </c>
      <c r="G380" s="104" t="s">
        <v>289</v>
      </c>
      <c r="H380" s="104" t="s">
        <v>289</v>
      </c>
    </row>
    <row r="381" spans="1:8" s="20" customFormat="1" ht="30">
      <c r="A381" s="104" t="s">
        <v>487</v>
      </c>
      <c r="B381" s="102" t="s">
        <v>488</v>
      </c>
      <c r="C381" s="102" t="s">
        <v>84</v>
      </c>
      <c r="D381" s="104" t="s">
        <v>289</v>
      </c>
      <c r="E381" s="104" t="s">
        <v>289</v>
      </c>
      <c r="F381" s="104" t="s">
        <v>289</v>
      </c>
      <c r="G381" s="104" t="s">
        <v>289</v>
      </c>
      <c r="H381" s="104" t="s">
        <v>289</v>
      </c>
    </row>
    <row r="382" spans="1:8" s="20" customFormat="1" ht="30">
      <c r="A382" s="104" t="s">
        <v>489</v>
      </c>
      <c r="B382" s="102" t="s">
        <v>486</v>
      </c>
      <c r="C382" s="102" t="s">
        <v>84</v>
      </c>
      <c r="D382" s="104" t="s">
        <v>289</v>
      </c>
      <c r="E382" s="104" t="s">
        <v>289</v>
      </c>
      <c r="F382" s="104" t="s">
        <v>289</v>
      </c>
      <c r="G382" s="104" t="s">
        <v>289</v>
      </c>
      <c r="H382" s="104" t="s">
        <v>289</v>
      </c>
    </row>
    <row r="383" spans="1:8" s="20" customFormat="1" ht="30">
      <c r="A383" s="104" t="s">
        <v>490</v>
      </c>
      <c r="B383" s="102" t="s">
        <v>491</v>
      </c>
      <c r="C383" s="102" t="s">
        <v>84</v>
      </c>
      <c r="D383" s="104" t="s">
        <v>289</v>
      </c>
      <c r="E383" s="104" t="s">
        <v>289</v>
      </c>
      <c r="F383" s="104" t="s">
        <v>289</v>
      </c>
      <c r="G383" s="104" t="s">
        <v>289</v>
      </c>
      <c r="H383" s="104" t="s">
        <v>289</v>
      </c>
    </row>
    <row r="384" spans="1:8" s="20" customFormat="1" ht="30">
      <c r="A384" s="104" t="s">
        <v>492</v>
      </c>
      <c r="B384" s="102" t="s">
        <v>313</v>
      </c>
      <c r="C384" s="102" t="s">
        <v>84</v>
      </c>
      <c r="D384" s="104" t="s">
        <v>289</v>
      </c>
      <c r="E384" s="104" t="s">
        <v>289</v>
      </c>
      <c r="F384" s="104" t="s">
        <v>289</v>
      </c>
      <c r="G384" s="104" t="s">
        <v>289</v>
      </c>
      <c r="H384" s="104" t="s">
        <v>289</v>
      </c>
    </row>
    <row r="385" spans="1:8" s="20" customFormat="1" ht="30">
      <c r="A385" s="104" t="s">
        <v>493</v>
      </c>
      <c r="B385" s="102" t="s">
        <v>494</v>
      </c>
      <c r="C385" s="102" t="s">
        <v>84</v>
      </c>
      <c r="D385" s="104" t="s">
        <v>289</v>
      </c>
      <c r="E385" s="104" t="s">
        <v>289</v>
      </c>
      <c r="F385" s="104" t="s">
        <v>289</v>
      </c>
      <c r="G385" s="104" t="s">
        <v>289</v>
      </c>
      <c r="H385" s="104" t="s">
        <v>289</v>
      </c>
    </row>
    <row r="386" spans="1:8" s="20" customFormat="1" ht="30">
      <c r="A386" s="104" t="s">
        <v>495</v>
      </c>
      <c r="B386" s="102" t="s">
        <v>107</v>
      </c>
      <c r="C386" s="102" t="s">
        <v>84</v>
      </c>
      <c r="D386" s="104" t="s">
        <v>289</v>
      </c>
      <c r="E386" s="104" t="s">
        <v>289</v>
      </c>
      <c r="F386" s="104" t="s">
        <v>289</v>
      </c>
      <c r="G386" s="104" t="s">
        <v>289</v>
      </c>
      <c r="H386" s="104" t="s">
        <v>289</v>
      </c>
    </row>
    <row r="387" spans="1:8" s="20" customFormat="1" ht="30">
      <c r="A387" s="104" t="s">
        <v>496</v>
      </c>
      <c r="B387" s="102" t="s">
        <v>109</v>
      </c>
      <c r="C387" s="102" t="s">
        <v>84</v>
      </c>
      <c r="D387" s="104" t="s">
        <v>289</v>
      </c>
      <c r="E387" s="104" t="s">
        <v>289</v>
      </c>
      <c r="F387" s="104" t="s">
        <v>289</v>
      </c>
      <c r="G387" s="104" t="s">
        <v>289</v>
      </c>
      <c r="H387" s="104" t="s">
        <v>289</v>
      </c>
    </row>
    <row r="388" spans="1:8" s="20" customFormat="1" ht="30">
      <c r="A388" s="104" t="s">
        <v>88</v>
      </c>
      <c r="B388" s="102" t="s">
        <v>497</v>
      </c>
      <c r="C388" s="102" t="s">
        <v>84</v>
      </c>
      <c r="D388" s="104" t="s">
        <v>289</v>
      </c>
      <c r="E388" s="104" t="s">
        <v>289</v>
      </c>
      <c r="F388" s="104" t="s">
        <v>289</v>
      </c>
      <c r="G388" s="104" t="s">
        <v>289</v>
      </c>
      <c r="H388" s="104" t="s">
        <v>289</v>
      </c>
    </row>
    <row r="389" spans="1:8" s="20" customFormat="1" ht="30">
      <c r="A389" s="104" t="s">
        <v>498</v>
      </c>
      <c r="B389" s="102" t="s">
        <v>87</v>
      </c>
      <c r="C389" s="102" t="s">
        <v>84</v>
      </c>
      <c r="D389" s="104" t="s">
        <v>289</v>
      </c>
      <c r="E389" s="104" t="s">
        <v>289</v>
      </c>
      <c r="F389" s="104" t="s">
        <v>289</v>
      </c>
      <c r="G389" s="104" t="s">
        <v>289</v>
      </c>
      <c r="H389" s="104" t="s">
        <v>289</v>
      </c>
    </row>
    <row r="390" spans="1:8" s="20" customFormat="1" ht="30">
      <c r="A390" s="104" t="s">
        <v>499</v>
      </c>
      <c r="B390" s="102" t="s">
        <v>89</v>
      </c>
      <c r="C390" s="102" t="s">
        <v>84</v>
      </c>
      <c r="D390" s="104" t="s">
        <v>289</v>
      </c>
      <c r="E390" s="104" t="s">
        <v>289</v>
      </c>
      <c r="F390" s="104" t="s">
        <v>289</v>
      </c>
      <c r="G390" s="104" t="s">
        <v>289</v>
      </c>
      <c r="H390" s="104" t="s">
        <v>289</v>
      </c>
    </row>
    <row r="391" spans="1:8" s="20" customFormat="1" ht="30">
      <c r="A391" s="104" t="s">
        <v>500</v>
      </c>
      <c r="B391" s="102" t="s">
        <v>91</v>
      </c>
      <c r="C391" s="102" t="s">
        <v>84</v>
      </c>
      <c r="D391" s="104" t="s">
        <v>289</v>
      </c>
      <c r="E391" s="104" t="s">
        <v>289</v>
      </c>
      <c r="F391" s="104" t="s">
        <v>289</v>
      </c>
      <c r="G391" s="104" t="s">
        <v>289</v>
      </c>
      <c r="H391" s="104" t="s">
        <v>289</v>
      </c>
    </row>
    <row r="392" spans="1:8" s="20" customFormat="1" ht="30">
      <c r="A392" s="104" t="s">
        <v>90</v>
      </c>
      <c r="B392" s="102" t="s">
        <v>501</v>
      </c>
      <c r="C392" s="102" t="s">
        <v>84</v>
      </c>
      <c r="D392" s="104" t="s">
        <v>289</v>
      </c>
      <c r="E392" s="104" t="s">
        <v>289</v>
      </c>
      <c r="F392" s="104" t="s">
        <v>289</v>
      </c>
      <c r="G392" s="104" t="s">
        <v>289</v>
      </c>
      <c r="H392" s="104" t="s">
        <v>289</v>
      </c>
    </row>
    <row r="393" spans="1:8" s="20" customFormat="1" ht="41.25" customHeight="1">
      <c r="A393" s="104" t="s">
        <v>92</v>
      </c>
      <c r="B393" s="102" t="s">
        <v>502</v>
      </c>
      <c r="C393" s="102" t="s">
        <v>84</v>
      </c>
      <c r="D393" s="48">
        <f>D394</f>
        <v>1.2239</v>
      </c>
      <c r="E393" s="48">
        <f>E394</f>
        <v>0</v>
      </c>
      <c r="F393" s="48">
        <f>F394</f>
        <v>-1.2239</v>
      </c>
      <c r="G393" s="85">
        <f>G394</f>
        <v>-100</v>
      </c>
      <c r="H393" s="87" t="str">
        <f>H394</f>
        <v>работы продолжатся
 выполняться в 
4 кв. 2022г.</v>
      </c>
    </row>
    <row r="394" spans="1:8" s="20" customFormat="1" ht="41.25" customHeight="1">
      <c r="A394" s="104" t="s">
        <v>503</v>
      </c>
      <c r="B394" s="102" t="s">
        <v>504</v>
      </c>
      <c r="C394" s="102" t="s">
        <v>84</v>
      </c>
      <c r="D394" s="48">
        <f>D400</f>
        <v>1.2239</v>
      </c>
      <c r="E394" s="48">
        <f>E400</f>
        <v>0</v>
      </c>
      <c r="F394" s="48">
        <f>F400</f>
        <v>-1.2239</v>
      </c>
      <c r="G394" s="85">
        <f>G400</f>
        <v>-100</v>
      </c>
      <c r="H394" s="87" t="str">
        <f>H400</f>
        <v>работы продолжатся
 выполняться в 
4 кв. 2022г.</v>
      </c>
    </row>
    <row r="395" spans="1:8" s="20" customFormat="1" ht="30">
      <c r="A395" s="104" t="s">
        <v>505</v>
      </c>
      <c r="B395" s="102" t="s">
        <v>506</v>
      </c>
      <c r="C395" s="102" t="s">
        <v>84</v>
      </c>
      <c r="D395" s="104" t="s">
        <v>289</v>
      </c>
      <c r="E395" s="104" t="s">
        <v>289</v>
      </c>
      <c r="F395" s="104" t="s">
        <v>289</v>
      </c>
      <c r="G395" s="104" t="s">
        <v>289</v>
      </c>
      <c r="H395" s="104" t="s">
        <v>289</v>
      </c>
    </row>
    <row r="396" spans="1:8" s="20" customFormat="1" ht="30">
      <c r="A396" s="104" t="s">
        <v>507</v>
      </c>
      <c r="B396" s="102" t="s">
        <v>87</v>
      </c>
      <c r="C396" s="102" t="s">
        <v>84</v>
      </c>
      <c r="D396" s="104" t="s">
        <v>289</v>
      </c>
      <c r="E396" s="104" t="s">
        <v>289</v>
      </c>
      <c r="F396" s="104" t="s">
        <v>289</v>
      </c>
      <c r="G396" s="104" t="s">
        <v>289</v>
      </c>
      <c r="H396" s="104" t="s">
        <v>289</v>
      </c>
    </row>
    <row r="397" spans="1:8" s="20" customFormat="1" ht="30">
      <c r="A397" s="104" t="s">
        <v>508</v>
      </c>
      <c r="B397" s="102" t="s">
        <v>89</v>
      </c>
      <c r="C397" s="102" t="s">
        <v>84</v>
      </c>
      <c r="D397" s="104" t="s">
        <v>289</v>
      </c>
      <c r="E397" s="104" t="s">
        <v>289</v>
      </c>
      <c r="F397" s="104" t="s">
        <v>289</v>
      </c>
      <c r="G397" s="104" t="s">
        <v>289</v>
      </c>
      <c r="H397" s="104" t="s">
        <v>289</v>
      </c>
    </row>
    <row r="398" spans="1:8" s="20" customFormat="1" ht="30">
      <c r="A398" s="104" t="s">
        <v>509</v>
      </c>
      <c r="B398" s="102" t="s">
        <v>91</v>
      </c>
      <c r="C398" s="102" t="s">
        <v>84</v>
      </c>
      <c r="D398" s="104" t="s">
        <v>289</v>
      </c>
      <c r="E398" s="104" t="s">
        <v>289</v>
      </c>
      <c r="F398" s="104" t="s">
        <v>289</v>
      </c>
      <c r="G398" s="104" t="s">
        <v>289</v>
      </c>
      <c r="H398" s="104" t="s">
        <v>289</v>
      </c>
    </row>
    <row r="399" spans="1:8" s="20" customFormat="1" ht="30">
      <c r="A399" s="104" t="s">
        <v>510</v>
      </c>
      <c r="B399" s="102" t="s">
        <v>301</v>
      </c>
      <c r="C399" s="102" t="s">
        <v>84</v>
      </c>
      <c r="D399" s="104" t="s">
        <v>289</v>
      </c>
      <c r="E399" s="104" t="s">
        <v>289</v>
      </c>
      <c r="F399" s="104" t="s">
        <v>289</v>
      </c>
      <c r="G399" s="104" t="s">
        <v>289</v>
      </c>
      <c r="H399" s="104" t="s">
        <v>289</v>
      </c>
    </row>
    <row r="400" spans="1:8" s="20" customFormat="1" ht="36">
      <c r="A400" s="104" t="s">
        <v>511</v>
      </c>
      <c r="B400" s="102" t="s">
        <v>304</v>
      </c>
      <c r="C400" s="102" t="s">
        <v>84</v>
      </c>
      <c r="D400" s="48">
        <v>1.2239</v>
      </c>
      <c r="E400" s="48">
        <v>0</v>
      </c>
      <c r="F400" s="48">
        <f>E400-D400</f>
        <v>-1.2239</v>
      </c>
      <c r="G400" s="85">
        <f>F400/D400*100</f>
        <v>-100</v>
      </c>
      <c r="H400" s="87" t="s">
        <v>1057</v>
      </c>
    </row>
    <row r="401" spans="1:8" s="20" customFormat="1" ht="30">
      <c r="A401" s="104" t="s">
        <v>512</v>
      </c>
      <c r="B401" s="102" t="s">
        <v>306</v>
      </c>
      <c r="C401" s="102" t="s">
        <v>84</v>
      </c>
      <c r="D401" s="104" t="s">
        <v>289</v>
      </c>
      <c r="E401" s="104" t="s">
        <v>289</v>
      </c>
      <c r="F401" s="104" t="s">
        <v>289</v>
      </c>
      <c r="G401" s="104" t="s">
        <v>289</v>
      </c>
      <c r="H401" s="104" t="s">
        <v>289</v>
      </c>
    </row>
    <row r="402" spans="1:8" s="20" customFormat="1" ht="30">
      <c r="A402" s="104" t="s">
        <v>513</v>
      </c>
      <c r="B402" s="102" t="s">
        <v>312</v>
      </c>
      <c r="C402" s="102" t="s">
        <v>321</v>
      </c>
      <c r="D402" s="104" t="s">
        <v>289</v>
      </c>
      <c r="E402" s="104" t="s">
        <v>289</v>
      </c>
      <c r="F402" s="104" t="s">
        <v>289</v>
      </c>
      <c r="G402" s="104" t="s">
        <v>289</v>
      </c>
      <c r="H402" s="104" t="s">
        <v>289</v>
      </c>
    </row>
    <row r="403" spans="1:8" s="20" customFormat="1" ht="30">
      <c r="A403" s="104" t="s">
        <v>514</v>
      </c>
      <c r="B403" s="102" t="s">
        <v>313</v>
      </c>
      <c r="C403" s="102" t="s">
        <v>84</v>
      </c>
      <c r="D403" s="104" t="s">
        <v>289</v>
      </c>
      <c r="E403" s="104" t="s">
        <v>289</v>
      </c>
      <c r="F403" s="104" t="s">
        <v>289</v>
      </c>
      <c r="G403" s="104" t="s">
        <v>289</v>
      </c>
      <c r="H403" s="104" t="s">
        <v>289</v>
      </c>
    </row>
    <row r="404" spans="1:8" s="20" customFormat="1" ht="30">
      <c r="A404" s="104" t="s">
        <v>515</v>
      </c>
      <c r="B404" s="102" t="s">
        <v>315</v>
      </c>
      <c r="C404" s="102" t="s">
        <v>84</v>
      </c>
      <c r="D404" s="104" t="s">
        <v>289</v>
      </c>
      <c r="E404" s="104" t="s">
        <v>289</v>
      </c>
      <c r="F404" s="104" t="s">
        <v>289</v>
      </c>
      <c r="G404" s="104" t="s">
        <v>289</v>
      </c>
      <c r="H404" s="104" t="s">
        <v>289</v>
      </c>
    </row>
    <row r="405" spans="1:8" s="20" customFormat="1" ht="30">
      <c r="A405" s="104" t="s">
        <v>516</v>
      </c>
      <c r="B405" s="102" t="s">
        <v>107</v>
      </c>
      <c r="C405" s="102" t="s">
        <v>84</v>
      </c>
      <c r="D405" s="104" t="s">
        <v>289</v>
      </c>
      <c r="E405" s="104" t="s">
        <v>289</v>
      </c>
      <c r="F405" s="104" t="s">
        <v>289</v>
      </c>
      <c r="G405" s="104" t="s">
        <v>289</v>
      </c>
      <c r="H405" s="104" t="s">
        <v>289</v>
      </c>
    </row>
    <row r="406" spans="1:8" s="20" customFormat="1" ht="30">
      <c r="A406" s="104" t="s">
        <v>517</v>
      </c>
      <c r="B406" s="102" t="s">
        <v>109</v>
      </c>
      <c r="C406" s="102" t="s">
        <v>84</v>
      </c>
      <c r="D406" s="104" t="s">
        <v>289</v>
      </c>
      <c r="E406" s="104" t="s">
        <v>289</v>
      </c>
      <c r="F406" s="104" t="s">
        <v>289</v>
      </c>
      <c r="G406" s="104" t="s">
        <v>289</v>
      </c>
      <c r="H406" s="104" t="s">
        <v>289</v>
      </c>
    </row>
    <row r="407" spans="1:8" s="20" customFormat="1" ht="30">
      <c r="A407" s="104" t="s">
        <v>518</v>
      </c>
      <c r="B407" s="102" t="s">
        <v>519</v>
      </c>
      <c r="C407" s="102" t="s">
        <v>84</v>
      </c>
      <c r="D407" s="104" t="s">
        <v>289</v>
      </c>
      <c r="E407" s="104" t="s">
        <v>289</v>
      </c>
      <c r="F407" s="104" t="s">
        <v>289</v>
      </c>
      <c r="G407" s="104" t="s">
        <v>289</v>
      </c>
      <c r="H407" s="104" t="s">
        <v>289</v>
      </c>
    </row>
    <row r="408" spans="1:8" s="20" customFormat="1" ht="30">
      <c r="A408" s="104" t="s">
        <v>520</v>
      </c>
      <c r="B408" s="102" t="s">
        <v>521</v>
      </c>
      <c r="C408" s="102" t="s">
        <v>84</v>
      </c>
      <c r="D408" s="104" t="s">
        <v>289</v>
      </c>
      <c r="E408" s="104" t="s">
        <v>289</v>
      </c>
      <c r="F408" s="104" t="s">
        <v>289</v>
      </c>
      <c r="G408" s="104" t="s">
        <v>289</v>
      </c>
      <c r="H408" s="104" t="s">
        <v>289</v>
      </c>
    </row>
    <row r="409" spans="1:8" s="20" customFormat="1" ht="30">
      <c r="A409" s="104" t="s">
        <v>522</v>
      </c>
      <c r="B409" s="102" t="s">
        <v>506</v>
      </c>
      <c r="C409" s="102" t="s">
        <v>84</v>
      </c>
      <c r="D409" s="104" t="s">
        <v>289</v>
      </c>
      <c r="E409" s="104" t="s">
        <v>289</v>
      </c>
      <c r="F409" s="104" t="s">
        <v>289</v>
      </c>
      <c r="G409" s="104" t="s">
        <v>289</v>
      </c>
      <c r="H409" s="104" t="s">
        <v>289</v>
      </c>
    </row>
    <row r="410" spans="1:8" s="20" customFormat="1" ht="30">
      <c r="A410" s="104" t="s">
        <v>523</v>
      </c>
      <c r="B410" s="102" t="s">
        <v>87</v>
      </c>
      <c r="C410" s="102" t="s">
        <v>84</v>
      </c>
      <c r="D410" s="104" t="s">
        <v>289</v>
      </c>
      <c r="E410" s="104" t="s">
        <v>289</v>
      </c>
      <c r="F410" s="104" t="s">
        <v>289</v>
      </c>
      <c r="G410" s="104" t="s">
        <v>289</v>
      </c>
      <c r="H410" s="104" t="s">
        <v>289</v>
      </c>
    </row>
    <row r="411" spans="1:8" s="20" customFormat="1" ht="30">
      <c r="A411" s="104" t="s">
        <v>524</v>
      </c>
      <c r="B411" s="102" t="s">
        <v>89</v>
      </c>
      <c r="C411" s="102" t="s">
        <v>84</v>
      </c>
      <c r="D411" s="104" t="s">
        <v>289</v>
      </c>
      <c r="E411" s="104" t="s">
        <v>289</v>
      </c>
      <c r="F411" s="104" t="s">
        <v>289</v>
      </c>
      <c r="G411" s="104" t="s">
        <v>289</v>
      </c>
      <c r="H411" s="104" t="s">
        <v>289</v>
      </c>
    </row>
    <row r="412" spans="1:8" s="20" customFormat="1" ht="30">
      <c r="A412" s="104" t="s">
        <v>525</v>
      </c>
      <c r="B412" s="102" t="s">
        <v>91</v>
      </c>
      <c r="C412" s="102" t="s">
        <v>84</v>
      </c>
      <c r="D412" s="104" t="s">
        <v>289</v>
      </c>
      <c r="E412" s="104" t="s">
        <v>289</v>
      </c>
      <c r="F412" s="104" t="s">
        <v>289</v>
      </c>
      <c r="G412" s="104" t="s">
        <v>289</v>
      </c>
      <c r="H412" s="104" t="s">
        <v>289</v>
      </c>
    </row>
    <row r="413" spans="1:8" s="20" customFormat="1" ht="30">
      <c r="A413" s="104" t="s">
        <v>526</v>
      </c>
      <c r="B413" s="102" t="s">
        <v>301</v>
      </c>
      <c r="C413" s="102" t="s">
        <v>84</v>
      </c>
      <c r="D413" s="104" t="s">
        <v>289</v>
      </c>
      <c r="E413" s="104" t="s">
        <v>289</v>
      </c>
      <c r="F413" s="104" t="s">
        <v>289</v>
      </c>
      <c r="G413" s="104" t="s">
        <v>289</v>
      </c>
      <c r="H413" s="104" t="s">
        <v>289</v>
      </c>
    </row>
    <row r="414" spans="1:8" s="20" customFormat="1" ht="30">
      <c r="A414" s="104" t="s">
        <v>527</v>
      </c>
      <c r="B414" s="102" t="s">
        <v>304</v>
      </c>
      <c r="C414" s="102" t="s">
        <v>84</v>
      </c>
      <c r="D414" s="104" t="s">
        <v>289</v>
      </c>
      <c r="E414" s="104" t="s">
        <v>289</v>
      </c>
      <c r="F414" s="104" t="s">
        <v>289</v>
      </c>
      <c r="G414" s="104" t="s">
        <v>289</v>
      </c>
      <c r="H414" s="104" t="s">
        <v>289</v>
      </c>
    </row>
    <row r="415" spans="1:8" s="20" customFormat="1" ht="30">
      <c r="A415" s="104" t="s">
        <v>528</v>
      </c>
      <c r="B415" s="102" t="s">
        <v>306</v>
      </c>
      <c r="C415" s="102" t="s">
        <v>84</v>
      </c>
      <c r="D415" s="104" t="s">
        <v>289</v>
      </c>
      <c r="E415" s="104" t="s">
        <v>289</v>
      </c>
      <c r="F415" s="104" t="s">
        <v>289</v>
      </c>
      <c r="G415" s="104" t="s">
        <v>289</v>
      </c>
      <c r="H415" s="104" t="s">
        <v>289</v>
      </c>
    </row>
    <row r="416" spans="1:8" s="20" customFormat="1" ht="30">
      <c r="A416" s="104" t="s">
        <v>529</v>
      </c>
      <c r="B416" s="102" t="s">
        <v>312</v>
      </c>
      <c r="C416" s="102" t="s">
        <v>84</v>
      </c>
      <c r="D416" s="104" t="s">
        <v>289</v>
      </c>
      <c r="E416" s="104" t="s">
        <v>289</v>
      </c>
      <c r="F416" s="104" t="s">
        <v>289</v>
      </c>
      <c r="G416" s="104" t="s">
        <v>289</v>
      </c>
      <c r="H416" s="104" t="s">
        <v>289</v>
      </c>
    </row>
    <row r="417" spans="1:8" s="20" customFormat="1" ht="30">
      <c r="A417" s="104" t="s">
        <v>530</v>
      </c>
      <c r="B417" s="102" t="s">
        <v>313</v>
      </c>
      <c r="C417" s="102" t="s">
        <v>84</v>
      </c>
      <c r="D417" s="104" t="s">
        <v>289</v>
      </c>
      <c r="E417" s="104" t="s">
        <v>289</v>
      </c>
      <c r="F417" s="104" t="s">
        <v>289</v>
      </c>
      <c r="G417" s="104" t="s">
        <v>289</v>
      </c>
      <c r="H417" s="104" t="s">
        <v>289</v>
      </c>
    </row>
    <row r="418" spans="1:8" s="20" customFormat="1" ht="30">
      <c r="A418" s="104" t="s">
        <v>531</v>
      </c>
      <c r="B418" s="102" t="s">
        <v>315</v>
      </c>
      <c r="C418" s="102" t="s">
        <v>84</v>
      </c>
      <c r="D418" s="104" t="s">
        <v>289</v>
      </c>
      <c r="E418" s="104" t="s">
        <v>289</v>
      </c>
      <c r="F418" s="104" t="s">
        <v>289</v>
      </c>
      <c r="G418" s="104" t="s">
        <v>289</v>
      </c>
      <c r="H418" s="104" t="s">
        <v>289</v>
      </c>
    </row>
    <row r="419" spans="1:8" s="20" customFormat="1" ht="30">
      <c r="A419" s="104" t="s">
        <v>532</v>
      </c>
      <c r="B419" s="102" t="s">
        <v>107</v>
      </c>
      <c r="C419" s="102" t="s">
        <v>84</v>
      </c>
      <c r="D419" s="104" t="s">
        <v>289</v>
      </c>
      <c r="E419" s="104" t="s">
        <v>289</v>
      </c>
      <c r="F419" s="104" t="s">
        <v>289</v>
      </c>
      <c r="G419" s="104" t="s">
        <v>289</v>
      </c>
      <c r="H419" s="104" t="s">
        <v>289</v>
      </c>
    </row>
    <row r="420" spans="1:8" s="20" customFormat="1" ht="30">
      <c r="A420" s="104" t="s">
        <v>533</v>
      </c>
      <c r="B420" s="102" t="s">
        <v>109</v>
      </c>
      <c r="C420" s="102" t="s">
        <v>84</v>
      </c>
      <c r="D420" s="104" t="s">
        <v>289</v>
      </c>
      <c r="E420" s="104" t="s">
        <v>289</v>
      </c>
      <c r="F420" s="104" t="s">
        <v>289</v>
      </c>
      <c r="G420" s="104" t="s">
        <v>289</v>
      </c>
      <c r="H420" s="104" t="s">
        <v>289</v>
      </c>
    </row>
    <row r="421" spans="1:8" s="20" customFormat="1" ht="30">
      <c r="A421" s="104" t="s">
        <v>94</v>
      </c>
      <c r="B421" s="102" t="s">
        <v>534</v>
      </c>
      <c r="C421" s="102" t="s">
        <v>84</v>
      </c>
      <c r="D421" s="104">
        <v>0.65800000000000003</v>
      </c>
      <c r="E421" s="48">
        <v>0</v>
      </c>
      <c r="F421" s="48">
        <f>E421-D421</f>
        <v>-0.65800000000000003</v>
      </c>
      <c r="G421" s="104">
        <f>F421*100/D421</f>
        <v>-99.999999999999986</v>
      </c>
      <c r="H421" s="87" t="s">
        <v>1028</v>
      </c>
    </row>
    <row r="422" spans="1:8" s="20" customFormat="1" ht="30">
      <c r="A422" s="104" t="s">
        <v>96</v>
      </c>
      <c r="B422" s="102" t="s">
        <v>535</v>
      </c>
      <c r="C422" s="102" t="s">
        <v>84</v>
      </c>
      <c r="D422" s="104" t="s">
        <v>289</v>
      </c>
      <c r="E422" s="48" t="s">
        <v>289</v>
      </c>
      <c r="F422" s="48" t="s">
        <v>289</v>
      </c>
      <c r="G422" s="104" t="s">
        <v>289</v>
      </c>
      <c r="H422" s="87" t="s">
        <v>289</v>
      </c>
    </row>
    <row r="423" spans="1:8" s="20" customFormat="1" ht="30">
      <c r="A423" s="104" t="s">
        <v>536</v>
      </c>
      <c r="B423" s="102" t="s">
        <v>537</v>
      </c>
      <c r="C423" s="102" t="s">
        <v>84</v>
      </c>
      <c r="D423" s="104" t="s">
        <v>289</v>
      </c>
      <c r="E423" s="104" t="s">
        <v>289</v>
      </c>
      <c r="F423" s="104" t="s">
        <v>289</v>
      </c>
      <c r="G423" s="104" t="s">
        <v>289</v>
      </c>
      <c r="H423" s="104" t="s">
        <v>289</v>
      </c>
    </row>
    <row r="424" spans="1:8" s="20" customFormat="1" ht="30">
      <c r="A424" s="104" t="s">
        <v>538</v>
      </c>
      <c r="B424" s="102" t="s">
        <v>539</v>
      </c>
      <c r="C424" s="102" t="s">
        <v>84</v>
      </c>
      <c r="D424" s="104" t="s">
        <v>289</v>
      </c>
      <c r="E424" s="104" t="s">
        <v>289</v>
      </c>
      <c r="F424" s="104" t="s">
        <v>289</v>
      </c>
      <c r="G424" s="104" t="s">
        <v>289</v>
      </c>
      <c r="H424" s="104" t="s">
        <v>289</v>
      </c>
    </row>
    <row r="425" spans="1:8" s="31" customFormat="1" ht="28.5">
      <c r="A425" s="105" t="s">
        <v>540</v>
      </c>
      <c r="B425" s="100" t="s">
        <v>541</v>
      </c>
      <c r="C425" s="100" t="s">
        <v>84</v>
      </c>
      <c r="D425" s="105" t="s">
        <v>289</v>
      </c>
      <c r="E425" s="105" t="s">
        <v>289</v>
      </c>
      <c r="F425" s="105" t="s">
        <v>289</v>
      </c>
      <c r="G425" s="105" t="s">
        <v>289</v>
      </c>
      <c r="H425" s="105" t="s">
        <v>289</v>
      </c>
    </row>
    <row r="426" spans="1:8" s="20" customFormat="1" ht="30">
      <c r="A426" s="104" t="s">
        <v>113</v>
      </c>
      <c r="B426" s="102" t="s">
        <v>542</v>
      </c>
      <c r="C426" s="102" t="s">
        <v>84</v>
      </c>
      <c r="D426" s="104" t="s">
        <v>289</v>
      </c>
      <c r="E426" s="104" t="s">
        <v>289</v>
      </c>
      <c r="F426" s="104" t="s">
        <v>289</v>
      </c>
      <c r="G426" s="104" t="s">
        <v>289</v>
      </c>
      <c r="H426" s="104" t="s">
        <v>289</v>
      </c>
    </row>
    <row r="427" spans="1:8" s="20" customFormat="1" ht="30">
      <c r="A427" s="104" t="s">
        <v>117</v>
      </c>
      <c r="B427" s="102" t="s">
        <v>543</v>
      </c>
      <c r="C427" s="102" t="s">
        <v>84</v>
      </c>
      <c r="D427" s="104" t="s">
        <v>289</v>
      </c>
      <c r="E427" s="104" t="s">
        <v>289</v>
      </c>
      <c r="F427" s="104" t="s">
        <v>289</v>
      </c>
      <c r="G427" s="104" t="s">
        <v>289</v>
      </c>
      <c r="H427" s="104" t="s">
        <v>289</v>
      </c>
    </row>
    <row r="428" spans="1:8" s="20" customFormat="1" ht="30">
      <c r="A428" s="104" t="s">
        <v>118</v>
      </c>
      <c r="B428" s="102" t="s">
        <v>544</v>
      </c>
      <c r="C428" s="102" t="s">
        <v>84</v>
      </c>
      <c r="D428" s="104" t="s">
        <v>289</v>
      </c>
      <c r="E428" s="104" t="s">
        <v>289</v>
      </c>
      <c r="F428" s="104" t="s">
        <v>289</v>
      </c>
      <c r="G428" s="104" t="s">
        <v>289</v>
      </c>
      <c r="H428" s="104" t="s">
        <v>289</v>
      </c>
    </row>
    <row r="429" spans="1:8" s="20" customFormat="1" ht="30">
      <c r="A429" s="104" t="s">
        <v>119</v>
      </c>
      <c r="B429" s="102" t="s">
        <v>545</v>
      </c>
      <c r="C429" s="102" t="s">
        <v>84</v>
      </c>
      <c r="D429" s="104" t="s">
        <v>289</v>
      </c>
      <c r="E429" s="104" t="s">
        <v>289</v>
      </c>
      <c r="F429" s="104" t="s">
        <v>289</v>
      </c>
      <c r="G429" s="104" t="s">
        <v>289</v>
      </c>
      <c r="H429" s="104" t="s">
        <v>289</v>
      </c>
    </row>
    <row r="430" spans="1:8" s="20" customFormat="1" ht="30">
      <c r="A430" s="104" t="s">
        <v>120</v>
      </c>
      <c r="B430" s="102" t="s">
        <v>546</v>
      </c>
      <c r="C430" s="102" t="s">
        <v>84</v>
      </c>
      <c r="D430" s="104" t="s">
        <v>289</v>
      </c>
      <c r="E430" s="104" t="s">
        <v>289</v>
      </c>
      <c r="F430" s="104" t="s">
        <v>289</v>
      </c>
      <c r="G430" s="104" t="s">
        <v>289</v>
      </c>
      <c r="H430" s="104" t="s">
        <v>289</v>
      </c>
    </row>
    <row r="431" spans="1:8" s="20" customFormat="1" ht="30">
      <c r="A431" s="104" t="s">
        <v>160</v>
      </c>
      <c r="B431" s="102" t="s">
        <v>547</v>
      </c>
      <c r="C431" s="102" t="s">
        <v>84</v>
      </c>
      <c r="D431" s="104" t="s">
        <v>289</v>
      </c>
      <c r="E431" s="104" t="s">
        <v>289</v>
      </c>
      <c r="F431" s="104" t="s">
        <v>289</v>
      </c>
      <c r="G431" s="104" t="s">
        <v>289</v>
      </c>
      <c r="H431" s="104" t="s">
        <v>289</v>
      </c>
    </row>
    <row r="432" spans="1:8" s="20" customFormat="1" ht="30">
      <c r="A432" s="104" t="s">
        <v>548</v>
      </c>
      <c r="B432" s="102" t="s">
        <v>549</v>
      </c>
      <c r="C432" s="102" t="s">
        <v>84</v>
      </c>
      <c r="D432" s="104" t="s">
        <v>289</v>
      </c>
      <c r="E432" s="104" t="s">
        <v>289</v>
      </c>
      <c r="F432" s="104" t="s">
        <v>289</v>
      </c>
      <c r="G432" s="104" t="s">
        <v>289</v>
      </c>
      <c r="H432" s="104" t="s">
        <v>289</v>
      </c>
    </row>
    <row r="433" spans="1:8" s="20" customFormat="1" ht="30">
      <c r="A433" s="104" t="s">
        <v>162</v>
      </c>
      <c r="B433" s="102" t="s">
        <v>550</v>
      </c>
      <c r="C433" s="102" t="s">
        <v>84</v>
      </c>
      <c r="D433" s="104" t="s">
        <v>289</v>
      </c>
      <c r="E433" s="104" t="s">
        <v>289</v>
      </c>
      <c r="F433" s="104" t="s">
        <v>289</v>
      </c>
      <c r="G433" s="104" t="s">
        <v>289</v>
      </c>
      <c r="H433" s="104" t="s">
        <v>289</v>
      </c>
    </row>
    <row r="434" spans="1:8" s="20" customFormat="1" ht="30">
      <c r="A434" s="104" t="s">
        <v>551</v>
      </c>
      <c r="B434" s="102" t="s">
        <v>552</v>
      </c>
      <c r="C434" s="102" t="s">
        <v>84</v>
      </c>
      <c r="D434" s="104" t="s">
        <v>289</v>
      </c>
      <c r="E434" s="104" t="s">
        <v>289</v>
      </c>
      <c r="F434" s="104" t="s">
        <v>289</v>
      </c>
      <c r="G434" s="104" t="s">
        <v>289</v>
      </c>
      <c r="H434" s="104" t="s">
        <v>289</v>
      </c>
    </row>
    <row r="435" spans="1:8" s="20" customFormat="1" ht="30">
      <c r="A435" s="104" t="s">
        <v>121</v>
      </c>
      <c r="B435" s="102" t="s">
        <v>553</v>
      </c>
      <c r="C435" s="102" t="s">
        <v>84</v>
      </c>
      <c r="D435" s="104" t="s">
        <v>289</v>
      </c>
      <c r="E435" s="104" t="s">
        <v>289</v>
      </c>
      <c r="F435" s="104" t="s">
        <v>289</v>
      </c>
      <c r="G435" s="104" t="s">
        <v>289</v>
      </c>
      <c r="H435" s="104" t="s">
        <v>289</v>
      </c>
    </row>
    <row r="436" spans="1:8" s="20" customFormat="1" ht="30">
      <c r="A436" s="104" t="s">
        <v>122</v>
      </c>
      <c r="B436" s="102" t="s">
        <v>554</v>
      </c>
      <c r="C436" s="102" t="s">
        <v>84</v>
      </c>
      <c r="D436" s="104" t="s">
        <v>289</v>
      </c>
      <c r="E436" s="104" t="s">
        <v>289</v>
      </c>
      <c r="F436" s="104" t="s">
        <v>289</v>
      </c>
      <c r="G436" s="104" t="s">
        <v>289</v>
      </c>
      <c r="H436" s="104" t="s">
        <v>289</v>
      </c>
    </row>
    <row r="437" spans="1:8" s="31" customFormat="1" ht="14.25">
      <c r="A437" s="105" t="s">
        <v>180</v>
      </c>
      <c r="B437" s="100" t="s">
        <v>173</v>
      </c>
      <c r="C437" s="100" t="s">
        <v>289</v>
      </c>
      <c r="D437" s="100" t="s">
        <v>15</v>
      </c>
      <c r="E437" s="100" t="s">
        <v>15</v>
      </c>
      <c r="F437" s="100" t="s">
        <v>15</v>
      </c>
      <c r="G437" s="100" t="s">
        <v>15</v>
      </c>
      <c r="H437" s="100" t="s">
        <v>15</v>
      </c>
    </row>
    <row r="438" spans="1:8" s="20" customFormat="1" ht="45">
      <c r="A438" s="104" t="s">
        <v>555</v>
      </c>
      <c r="B438" s="102" t="s">
        <v>556</v>
      </c>
      <c r="C438" s="102" t="s">
        <v>84</v>
      </c>
      <c r="D438" s="99" t="s">
        <v>289</v>
      </c>
      <c r="E438" s="104" t="s">
        <v>289</v>
      </c>
      <c r="F438" s="104" t="s">
        <v>289</v>
      </c>
      <c r="G438" s="104" t="s">
        <v>289</v>
      </c>
      <c r="H438" s="104" t="s">
        <v>289</v>
      </c>
    </row>
    <row r="439" spans="1:8" s="20" customFormat="1" ht="30">
      <c r="A439" s="104" t="s">
        <v>182</v>
      </c>
      <c r="B439" s="102" t="s">
        <v>557</v>
      </c>
      <c r="C439" s="102" t="s">
        <v>84</v>
      </c>
      <c r="D439" s="99" t="s">
        <v>289</v>
      </c>
      <c r="E439" s="104" t="s">
        <v>289</v>
      </c>
      <c r="F439" s="104" t="s">
        <v>289</v>
      </c>
      <c r="G439" s="104" t="s">
        <v>289</v>
      </c>
      <c r="H439" s="104" t="s">
        <v>289</v>
      </c>
    </row>
    <row r="440" spans="1:8" s="20" customFormat="1" ht="30">
      <c r="A440" s="104" t="s">
        <v>183</v>
      </c>
      <c r="B440" s="102" t="s">
        <v>558</v>
      </c>
      <c r="C440" s="102" t="s">
        <v>84</v>
      </c>
      <c r="D440" s="99" t="s">
        <v>289</v>
      </c>
      <c r="E440" s="104" t="s">
        <v>289</v>
      </c>
      <c r="F440" s="104" t="s">
        <v>289</v>
      </c>
      <c r="G440" s="104" t="s">
        <v>289</v>
      </c>
      <c r="H440" s="104" t="s">
        <v>289</v>
      </c>
    </row>
    <row r="441" spans="1:8" s="20" customFormat="1" ht="30">
      <c r="A441" s="104" t="s">
        <v>184</v>
      </c>
      <c r="B441" s="102" t="s">
        <v>559</v>
      </c>
      <c r="C441" s="102" t="s">
        <v>84</v>
      </c>
      <c r="D441" s="99" t="s">
        <v>289</v>
      </c>
      <c r="E441" s="104" t="s">
        <v>289</v>
      </c>
      <c r="F441" s="104" t="s">
        <v>289</v>
      </c>
      <c r="G441" s="104" t="s">
        <v>289</v>
      </c>
      <c r="H441" s="104" t="s">
        <v>289</v>
      </c>
    </row>
    <row r="442" spans="1:8" s="20" customFormat="1" ht="45">
      <c r="A442" s="104" t="s">
        <v>185</v>
      </c>
      <c r="B442" s="102" t="s">
        <v>560</v>
      </c>
      <c r="C442" s="102" t="s">
        <v>289</v>
      </c>
      <c r="D442" s="99" t="s">
        <v>289</v>
      </c>
      <c r="E442" s="104" t="s">
        <v>289</v>
      </c>
      <c r="F442" s="104" t="s">
        <v>289</v>
      </c>
      <c r="G442" s="104" t="s">
        <v>289</v>
      </c>
      <c r="H442" s="104" t="s">
        <v>289</v>
      </c>
    </row>
    <row r="443" spans="1:8" s="20" customFormat="1" ht="30">
      <c r="A443" s="104" t="s">
        <v>561</v>
      </c>
      <c r="B443" s="102" t="s">
        <v>562</v>
      </c>
      <c r="C443" s="102" t="s">
        <v>84</v>
      </c>
      <c r="D443" s="99" t="s">
        <v>289</v>
      </c>
      <c r="E443" s="104" t="s">
        <v>289</v>
      </c>
      <c r="F443" s="104" t="s">
        <v>289</v>
      </c>
      <c r="G443" s="104" t="s">
        <v>289</v>
      </c>
      <c r="H443" s="104" t="s">
        <v>289</v>
      </c>
    </row>
    <row r="444" spans="1:8" s="20" customFormat="1" ht="30">
      <c r="A444" s="104" t="s">
        <v>563</v>
      </c>
      <c r="B444" s="102" t="s">
        <v>564</v>
      </c>
      <c r="C444" s="102" t="s">
        <v>84</v>
      </c>
      <c r="D444" s="99" t="s">
        <v>289</v>
      </c>
      <c r="E444" s="104" t="s">
        <v>289</v>
      </c>
      <c r="F444" s="104" t="s">
        <v>289</v>
      </c>
      <c r="G444" s="104" t="s">
        <v>289</v>
      </c>
      <c r="H444" s="104" t="s">
        <v>289</v>
      </c>
    </row>
    <row r="445" spans="1:8" s="20" customFormat="1" ht="30">
      <c r="A445" s="104" t="s">
        <v>565</v>
      </c>
      <c r="B445" s="102" t="s">
        <v>566</v>
      </c>
      <c r="C445" s="102" t="s">
        <v>84</v>
      </c>
      <c r="D445" s="99" t="s">
        <v>289</v>
      </c>
      <c r="E445" s="104" t="s">
        <v>289</v>
      </c>
      <c r="F445" s="104" t="s">
        <v>289</v>
      </c>
      <c r="G445" s="104" t="s">
        <v>289</v>
      </c>
      <c r="H445" s="104" t="s">
        <v>289</v>
      </c>
    </row>
    <row r="446" spans="1:8" s="20" customFormat="1" ht="30" customHeight="1">
      <c r="A446" s="166" t="s">
        <v>567</v>
      </c>
      <c r="B446" s="167"/>
      <c r="C446" s="167"/>
      <c r="D446" s="167"/>
      <c r="E446" s="167"/>
      <c r="F446" s="167"/>
      <c r="G446" s="167"/>
      <c r="H446" s="168"/>
    </row>
    <row r="447" spans="1:8" s="20" customFormat="1">
      <c r="A447" s="164" t="s">
        <v>894</v>
      </c>
      <c r="B447" s="164"/>
      <c r="C447" s="164"/>
      <c r="D447" s="164"/>
      <c r="E447" s="164"/>
      <c r="F447" s="164"/>
      <c r="G447" s="164"/>
      <c r="H447" s="164"/>
    </row>
    <row r="448" spans="1:8" s="20" customFormat="1">
      <c r="A448" s="164" t="s">
        <v>568</v>
      </c>
      <c r="B448" s="164"/>
      <c r="C448" s="164"/>
      <c r="D448" s="164"/>
      <c r="E448" s="164"/>
      <c r="F448" s="164"/>
      <c r="G448" s="164"/>
      <c r="H448" s="164"/>
    </row>
    <row r="449" spans="1:8" s="20" customFormat="1">
      <c r="A449" s="164" t="s">
        <v>569</v>
      </c>
      <c r="B449" s="164"/>
      <c r="C449" s="164"/>
      <c r="D449" s="164"/>
      <c r="E449" s="164"/>
      <c r="F449" s="164"/>
      <c r="G449" s="164"/>
      <c r="H449" s="164"/>
    </row>
    <row r="450" spans="1:8" s="20" customFormat="1" ht="31.5" customHeight="1">
      <c r="A450" s="164" t="s">
        <v>895</v>
      </c>
      <c r="B450" s="164"/>
      <c r="C450" s="164"/>
      <c r="D450" s="164"/>
      <c r="E450" s="164"/>
      <c r="F450" s="164"/>
      <c r="G450" s="164"/>
      <c r="H450" s="164"/>
    </row>
    <row r="451" spans="1:8" s="20" customFormat="1">
      <c r="A451" s="164" t="s">
        <v>570</v>
      </c>
      <c r="B451" s="164"/>
      <c r="C451" s="164"/>
      <c r="D451" s="164"/>
      <c r="E451" s="164"/>
      <c r="F451" s="164"/>
      <c r="G451" s="164"/>
      <c r="H451" s="164"/>
    </row>
    <row r="452" spans="1:8" s="20" customFormat="1">
      <c r="A452" s="88"/>
    </row>
    <row r="453" spans="1:8">
      <c r="A453" s="89"/>
    </row>
    <row r="454" spans="1:8">
      <c r="A454" s="90"/>
    </row>
  </sheetData>
  <mergeCells count="34">
    <mergeCell ref="A450:H450"/>
    <mergeCell ref="A451:H451"/>
    <mergeCell ref="A13:H13"/>
    <mergeCell ref="A446:H446"/>
    <mergeCell ref="A447:H447"/>
    <mergeCell ref="A448:H448"/>
    <mergeCell ref="A449:H449"/>
    <mergeCell ref="A367:B367"/>
    <mergeCell ref="A161:H161"/>
    <mergeCell ref="A17:H17"/>
    <mergeCell ref="B313:H313"/>
    <mergeCell ref="A363:H363"/>
    <mergeCell ref="A364:A365"/>
    <mergeCell ref="B364:B365"/>
    <mergeCell ref="C364:C365"/>
    <mergeCell ref="D364:E364"/>
    <mergeCell ref="A8:H8"/>
    <mergeCell ref="A9:H9"/>
    <mergeCell ref="A10:H10"/>
    <mergeCell ref="A12:H12"/>
    <mergeCell ref="A11:J11"/>
    <mergeCell ref="A3:H3"/>
    <mergeCell ref="A4:H4"/>
    <mergeCell ref="A5:H5"/>
    <mergeCell ref="A6:H6"/>
    <mergeCell ref="A7:H7"/>
    <mergeCell ref="F364:G364"/>
    <mergeCell ref="H364:H365"/>
    <mergeCell ref="H14:H15"/>
    <mergeCell ref="A14:A15"/>
    <mergeCell ref="B14:B15"/>
    <mergeCell ref="C14:C15"/>
    <mergeCell ref="D14:E14"/>
    <mergeCell ref="F14:G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Y71"/>
  <sheetViews>
    <sheetView topLeftCell="C1" workbookViewId="0">
      <selection activeCell="J14" sqref="J14:J15"/>
    </sheetView>
  </sheetViews>
  <sheetFormatPr defaultRowHeight="15"/>
  <cols>
    <col min="1" max="1" width="7.7109375" style="11" customWidth="1"/>
    <col min="2" max="2" width="39.140625" style="11" customWidth="1"/>
    <col min="3" max="3" width="20" style="11" customWidth="1"/>
    <col min="4" max="4" width="9.140625" style="11"/>
    <col min="5" max="5" width="10.140625" style="11" customWidth="1"/>
    <col min="6" max="6" width="12.28515625" style="11" customWidth="1"/>
    <col min="7" max="7" width="12.42578125" style="11" customWidth="1"/>
    <col min="8" max="8" width="10.5703125" style="11" customWidth="1"/>
    <col min="9" max="9" width="11.140625" style="11" customWidth="1"/>
    <col min="10" max="10" width="11.85546875" style="11" customWidth="1"/>
    <col min="11" max="11" width="11" style="11" customWidth="1"/>
    <col min="12" max="12" width="12.5703125" style="11" customWidth="1"/>
    <col min="13" max="13" width="10.7109375" style="11" customWidth="1"/>
    <col min="14" max="14" width="10.28515625" style="11" customWidth="1"/>
    <col min="15" max="15" width="11.140625" style="11" customWidth="1"/>
    <col min="16" max="16" width="10.7109375" style="11" customWidth="1"/>
    <col min="17" max="19" width="9.140625" style="11"/>
    <col min="20" max="20" width="13.5703125" style="11" customWidth="1"/>
    <col min="21" max="23" width="9.140625" style="11"/>
    <col min="24" max="24" width="12.28515625" style="3" customWidth="1"/>
    <col min="25" max="16384" width="9.140625" style="11"/>
  </cols>
  <sheetData>
    <row r="1" spans="1:24" s="9" customFormat="1" ht="16.5">
      <c r="A1" s="109" t="s">
        <v>580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</row>
    <row r="2" spans="1:24" s="9" customFormat="1" ht="16.5">
      <c r="A2" s="109" t="s">
        <v>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</row>
    <row r="3" spans="1:24" s="9" customFormat="1" ht="16.5">
      <c r="A3" s="109" t="s">
        <v>16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</row>
    <row r="4" spans="1:24" s="9" customFormat="1" ht="16.5">
      <c r="A4" s="110" t="s">
        <v>581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</row>
    <row r="5" spans="1:24" s="9" customFormat="1" ht="16.5">
      <c r="A5" s="110" t="s">
        <v>1065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</row>
    <row r="6" spans="1:24" s="9" customFormat="1" ht="16.5">
      <c r="A6" s="110" t="s">
        <v>977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</row>
    <row r="7" spans="1:24" s="9" customFormat="1" ht="16.5">
      <c r="A7" s="110" t="s">
        <v>1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</row>
    <row r="8" spans="1:24" s="9" customFormat="1" ht="16.5">
      <c r="A8" s="110" t="s">
        <v>1036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</row>
    <row r="9" spans="1:24" s="9" customFormat="1" ht="16.5">
      <c r="A9" s="110" t="s">
        <v>978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</row>
    <row r="10" spans="1:24" s="9" customFormat="1" ht="16.5">
      <c r="A10" s="110" t="s">
        <v>2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</row>
    <row r="11" spans="1:24" s="20" customFormat="1">
      <c r="A11" s="120" t="s">
        <v>3</v>
      </c>
      <c r="B11" s="120" t="s">
        <v>4</v>
      </c>
      <c r="C11" s="115" t="s">
        <v>5</v>
      </c>
      <c r="D11" s="112" t="s">
        <v>582</v>
      </c>
      <c r="E11" s="122"/>
      <c r="F11" s="122"/>
      <c r="G11" s="122"/>
      <c r="H11" s="122"/>
      <c r="I11" s="122"/>
      <c r="J11" s="122"/>
      <c r="K11" s="122"/>
      <c r="L11" s="122"/>
      <c r="M11" s="123"/>
      <c r="N11" s="120" t="s">
        <v>574</v>
      </c>
      <c r="O11" s="120"/>
      <c r="P11" s="120"/>
      <c r="Q11" s="120"/>
      <c r="R11" s="120"/>
      <c r="S11" s="120"/>
      <c r="T11" s="120"/>
      <c r="U11" s="120"/>
      <c r="V11" s="120"/>
      <c r="W11" s="120"/>
      <c r="X11" s="131" t="s">
        <v>18</v>
      </c>
    </row>
    <row r="12" spans="1:24" s="20" customFormat="1">
      <c r="A12" s="120"/>
      <c r="B12" s="120"/>
      <c r="C12" s="121"/>
      <c r="D12" s="112" t="s">
        <v>1037</v>
      </c>
      <c r="E12" s="122"/>
      <c r="F12" s="122"/>
      <c r="G12" s="122"/>
      <c r="H12" s="122"/>
      <c r="I12" s="122"/>
      <c r="J12" s="122"/>
      <c r="K12" s="122"/>
      <c r="L12" s="122"/>
      <c r="M12" s="123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32"/>
    </row>
    <row r="13" spans="1:24" s="20" customFormat="1" ht="15" customHeight="1">
      <c r="A13" s="120"/>
      <c r="B13" s="120"/>
      <c r="C13" s="121"/>
      <c r="D13" s="112" t="s">
        <v>7</v>
      </c>
      <c r="E13" s="122"/>
      <c r="F13" s="122"/>
      <c r="G13" s="122"/>
      <c r="H13" s="123"/>
      <c r="I13" s="112" t="s">
        <v>8</v>
      </c>
      <c r="J13" s="122"/>
      <c r="K13" s="122"/>
      <c r="L13" s="122"/>
      <c r="M13" s="123"/>
      <c r="N13" s="124" t="s">
        <v>899</v>
      </c>
      <c r="O13" s="124"/>
      <c r="P13" s="127" t="s">
        <v>9</v>
      </c>
      <c r="Q13" s="128"/>
      <c r="R13" s="124" t="s">
        <v>10</v>
      </c>
      <c r="S13" s="124"/>
      <c r="T13" s="124" t="s">
        <v>11</v>
      </c>
      <c r="U13" s="124"/>
      <c r="V13" s="124" t="s">
        <v>12</v>
      </c>
      <c r="W13" s="124"/>
      <c r="X13" s="132"/>
    </row>
    <row r="14" spans="1:24" s="20" customFormat="1" ht="199.5" customHeight="1">
      <c r="A14" s="120"/>
      <c r="B14" s="120"/>
      <c r="C14" s="121"/>
      <c r="D14" s="124" t="s">
        <v>898</v>
      </c>
      <c r="E14" s="124" t="s">
        <v>9</v>
      </c>
      <c r="F14" s="125" t="s">
        <v>10</v>
      </c>
      <c r="G14" s="125" t="s">
        <v>11</v>
      </c>
      <c r="H14" s="124" t="s">
        <v>12</v>
      </c>
      <c r="I14" s="124" t="s">
        <v>897</v>
      </c>
      <c r="J14" s="124" t="s">
        <v>9</v>
      </c>
      <c r="K14" s="124" t="s">
        <v>10</v>
      </c>
      <c r="L14" s="124" t="s">
        <v>11</v>
      </c>
      <c r="M14" s="124" t="s">
        <v>12</v>
      </c>
      <c r="N14" s="124"/>
      <c r="O14" s="124"/>
      <c r="P14" s="129"/>
      <c r="Q14" s="130"/>
      <c r="R14" s="124"/>
      <c r="S14" s="124"/>
      <c r="T14" s="124"/>
      <c r="U14" s="124"/>
      <c r="V14" s="124"/>
      <c r="W14" s="124"/>
      <c r="X14" s="132"/>
    </row>
    <row r="15" spans="1:24" s="20" customFormat="1" ht="64.5" customHeight="1">
      <c r="A15" s="120"/>
      <c r="B15" s="120"/>
      <c r="C15" s="116"/>
      <c r="D15" s="124"/>
      <c r="E15" s="124"/>
      <c r="F15" s="126"/>
      <c r="G15" s="126"/>
      <c r="H15" s="124"/>
      <c r="I15" s="124"/>
      <c r="J15" s="124"/>
      <c r="K15" s="124"/>
      <c r="L15" s="124"/>
      <c r="M15" s="124"/>
      <c r="N15" s="96" t="s">
        <v>13</v>
      </c>
      <c r="O15" s="96" t="s">
        <v>14</v>
      </c>
      <c r="P15" s="96" t="s">
        <v>13</v>
      </c>
      <c r="Q15" s="96" t="s">
        <v>14</v>
      </c>
      <c r="R15" s="96" t="s">
        <v>13</v>
      </c>
      <c r="S15" s="96" t="s">
        <v>14</v>
      </c>
      <c r="T15" s="96" t="s">
        <v>13</v>
      </c>
      <c r="U15" s="96" t="s">
        <v>14</v>
      </c>
      <c r="V15" s="96" t="s">
        <v>13</v>
      </c>
      <c r="W15" s="96" t="s">
        <v>14</v>
      </c>
      <c r="X15" s="133"/>
    </row>
    <row r="16" spans="1:24" s="66" customFormat="1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  <c r="W16" s="5">
        <v>23</v>
      </c>
      <c r="X16" s="5">
        <v>24</v>
      </c>
    </row>
    <row r="17" spans="1:25" s="20" customFormat="1">
      <c r="A17" s="97" t="s">
        <v>15</v>
      </c>
      <c r="B17" s="97" t="s">
        <v>15</v>
      </c>
      <c r="C17" s="97" t="s">
        <v>15</v>
      </c>
      <c r="D17" s="97" t="s">
        <v>15</v>
      </c>
      <c r="E17" s="97" t="s">
        <v>15</v>
      </c>
      <c r="F17" s="97" t="s">
        <v>15</v>
      </c>
      <c r="G17" s="97" t="s">
        <v>15</v>
      </c>
      <c r="H17" s="97" t="s">
        <v>15</v>
      </c>
      <c r="I17" s="97" t="s">
        <v>15</v>
      </c>
      <c r="J17" s="97" t="s">
        <v>15</v>
      </c>
      <c r="K17" s="97" t="s">
        <v>15</v>
      </c>
      <c r="L17" s="97" t="s">
        <v>15</v>
      </c>
      <c r="M17" s="97" t="s">
        <v>15</v>
      </c>
      <c r="N17" s="97" t="s">
        <v>15</v>
      </c>
      <c r="O17" s="97" t="s">
        <v>15</v>
      </c>
      <c r="P17" s="97" t="s">
        <v>15</v>
      </c>
      <c r="Q17" s="97" t="s">
        <v>15</v>
      </c>
      <c r="R17" s="97" t="s">
        <v>15</v>
      </c>
      <c r="S17" s="97" t="s">
        <v>15</v>
      </c>
      <c r="T17" s="97" t="s">
        <v>15</v>
      </c>
      <c r="U17" s="97" t="s">
        <v>15</v>
      </c>
      <c r="V17" s="97" t="s">
        <v>15</v>
      </c>
      <c r="W17" s="97" t="s">
        <v>15</v>
      </c>
      <c r="X17" s="97" t="s">
        <v>15</v>
      </c>
    </row>
    <row r="18" spans="1:25" s="31" customFormat="1" ht="28.5" customHeight="1">
      <c r="A18" s="108" t="s">
        <v>21</v>
      </c>
      <c r="B18" s="108"/>
      <c r="C18" s="108"/>
      <c r="D18" s="24">
        <f>D19+D20+D21+D22+D23+D24</f>
        <v>3.95</v>
      </c>
      <c r="E18" s="24">
        <v>0</v>
      </c>
      <c r="F18" s="24">
        <v>0</v>
      </c>
      <c r="G18" s="25">
        <f>G20+G22</f>
        <v>3.95</v>
      </c>
      <c r="H18" s="25">
        <v>0</v>
      </c>
      <c r="I18" s="25">
        <f>I20</f>
        <v>0.74582300000000001</v>
      </c>
      <c r="J18" s="25">
        <v>0</v>
      </c>
      <c r="K18" s="25">
        <v>0</v>
      </c>
      <c r="L18" s="25">
        <f>L20+L22</f>
        <v>0.74582300000000001</v>
      </c>
      <c r="M18" s="25">
        <v>0</v>
      </c>
      <c r="N18" s="25">
        <f>I18-D18</f>
        <v>-3.2041770000000001</v>
      </c>
      <c r="O18" s="68">
        <f>N18*100/D18</f>
        <v>-81.118405063291135</v>
      </c>
      <c r="P18" s="25">
        <v>0</v>
      </c>
      <c r="Q18" s="68">
        <v>0</v>
      </c>
      <c r="R18" s="25">
        <v>0</v>
      </c>
      <c r="S18" s="68">
        <v>0</v>
      </c>
      <c r="T18" s="25">
        <f>N18</f>
        <v>-3.2041770000000001</v>
      </c>
      <c r="U18" s="68">
        <f>T18*100/D18</f>
        <v>-81.118405063291135</v>
      </c>
      <c r="V18" s="25">
        <v>0</v>
      </c>
      <c r="W18" s="68">
        <v>0</v>
      </c>
      <c r="X18" s="25"/>
      <c r="Y18" s="54"/>
    </row>
    <row r="19" spans="1:25" s="31" customFormat="1" ht="28.5">
      <c r="A19" s="32" t="s">
        <v>905</v>
      </c>
      <c r="B19" s="33" t="s">
        <v>906</v>
      </c>
      <c r="C19" s="34" t="s">
        <v>907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68">
        <v>0</v>
      </c>
      <c r="P19" s="25">
        <v>0</v>
      </c>
      <c r="Q19" s="68">
        <v>0</v>
      </c>
      <c r="R19" s="25">
        <v>0</v>
      </c>
      <c r="S19" s="68">
        <v>0</v>
      </c>
      <c r="T19" s="25">
        <v>0</v>
      </c>
      <c r="U19" s="68">
        <v>0</v>
      </c>
      <c r="V19" s="25">
        <v>0</v>
      </c>
      <c r="W19" s="68">
        <v>0</v>
      </c>
      <c r="X19" s="25"/>
      <c r="Y19" s="54"/>
    </row>
    <row r="20" spans="1:25" s="31" customFormat="1" ht="28.5">
      <c r="A20" s="32" t="s">
        <v>908</v>
      </c>
      <c r="B20" s="33" t="s">
        <v>909</v>
      </c>
      <c r="C20" s="34" t="s">
        <v>907</v>
      </c>
      <c r="D20" s="25">
        <f>D46</f>
        <v>3.95</v>
      </c>
      <c r="E20" s="25">
        <v>0</v>
      </c>
      <c r="F20" s="25">
        <v>0</v>
      </c>
      <c r="G20" s="25">
        <f>G25</f>
        <v>3.95</v>
      </c>
      <c r="H20" s="25">
        <v>0</v>
      </c>
      <c r="I20" s="25">
        <f>I25</f>
        <v>0.74582300000000001</v>
      </c>
      <c r="J20" s="25">
        <v>0</v>
      </c>
      <c r="K20" s="25">
        <v>0</v>
      </c>
      <c r="L20" s="25">
        <f>L25</f>
        <v>0.74582300000000001</v>
      </c>
      <c r="M20" s="25">
        <v>0</v>
      </c>
      <c r="N20" s="25">
        <f>I20-D20</f>
        <v>-3.2041770000000001</v>
      </c>
      <c r="O20" s="68">
        <f>N20*100/D20</f>
        <v>-81.118405063291135</v>
      </c>
      <c r="P20" s="25">
        <v>0</v>
      </c>
      <c r="Q20" s="68">
        <v>0</v>
      </c>
      <c r="R20" s="25">
        <v>0</v>
      </c>
      <c r="S20" s="68">
        <v>0</v>
      </c>
      <c r="T20" s="25">
        <f>N20</f>
        <v>-3.2041770000000001</v>
      </c>
      <c r="U20" s="68">
        <f>T20*100/D20</f>
        <v>-81.118405063291135</v>
      </c>
      <c r="V20" s="25">
        <v>0</v>
      </c>
      <c r="W20" s="68">
        <v>0</v>
      </c>
      <c r="X20" s="25"/>
      <c r="Y20" s="54"/>
    </row>
    <row r="21" spans="1:25" s="35" customFormat="1" ht="71.25">
      <c r="A21" s="32" t="s">
        <v>910</v>
      </c>
      <c r="B21" s="33" t="s">
        <v>911</v>
      </c>
      <c r="C21" s="34" t="s">
        <v>907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68">
        <v>0</v>
      </c>
      <c r="P21" s="25">
        <v>0</v>
      </c>
      <c r="Q21" s="68">
        <v>0</v>
      </c>
      <c r="R21" s="25">
        <v>0</v>
      </c>
      <c r="S21" s="68">
        <v>0</v>
      </c>
      <c r="T21" s="25">
        <v>0</v>
      </c>
      <c r="U21" s="68">
        <v>0</v>
      </c>
      <c r="V21" s="25">
        <v>0</v>
      </c>
      <c r="W21" s="68">
        <v>0</v>
      </c>
      <c r="X21" s="25"/>
      <c r="Y21" s="60"/>
    </row>
    <row r="22" spans="1:25" s="35" customFormat="1" ht="42.75">
      <c r="A22" s="32" t="s">
        <v>912</v>
      </c>
      <c r="B22" s="33" t="s">
        <v>913</v>
      </c>
      <c r="C22" s="34" t="s">
        <v>907</v>
      </c>
      <c r="D22" s="25">
        <f>D69</f>
        <v>0</v>
      </c>
      <c r="E22" s="25">
        <v>0</v>
      </c>
      <c r="F22" s="25">
        <v>0</v>
      </c>
      <c r="G22" s="25">
        <f>D22</f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f>I22-D22</f>
        <v>0</v>
      </c>
      <c r="O22" s="68">
        <v>0</v>
      </c>
      <c r="P22" s="25">
        <v>0</v>
      </c>
      <c r="Q22" s="68">
        <v>0</v>
      </c>
      <c r="R22" s="25">
        <v>0</v>
      </c>
      <c r="S22" s="68">
        <v>0</v>
      </c>
      <c r="T22" s="25">
        <f>N22</f>
        <v>0</v>
      </c>
      <c r="U22" s="68">
        <v>0</v>
      </c>
      <c r="V22" s="25">
        <v>0</v>
      </c>
      <c r="W22" s="68">
        <v>0</v>
      </c>
      <c r="X22" s="25"/>
      <c r="Y22" s="60"/>
    </row>
    <row r="23" spans="1:25" s="35" customFormat="1" ht="42.75">
      <c r="A23" s="32" t="s">
        <v>914</v>
      </c>
      <c r="B23" s="33" t="s">
        <v>915</v>
      </c>
      <c r="C23" s="34" t="s">
        <v>907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68">
        <v>0</v>
      </c>
      <c r="P23" s="25">
        <v>0</v>
      </c>
      <c r="Q23" s="68">
        <v>0</v>
      </c>
      <c r="R23" s="25">
        <v>0</v>
      </c>
      <c r="S23" s="68">
        <v>0</v>
      </c>
      <c r="T23" s="25">
        <v>0</v>
      </c>
      <c r="U23" s="68">
        <v>0</v>
      </c>
      <c r="V23" s="25">
        <v>0</v>
      </c>
      <c r="W23" s="68">
        <v>0</v>
      </c>
      <c r="X23" s="25"/>
      <c r="Y23" s="60"/>
    </row>
    <row r="24" spans="1:25" s="35" customFormat="1" ht="28.5">
      <c r="A24" s="32" t="s">
        <v>916</v>
      </c>
      <c r="B24" s="33" t="s">
        <v>917</v>
      </c>
      <c r="C24" s="34" t="s">
        <v>907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68">
        <v>0</v>
      </c>
      <c r="P24" s="25">
        <v>0</v>
      </c>
      <c r="Q24" s="68">
        <v>0</v>
      </c>
      <c r="R24" s="25">
        <v>0</v>
      </c>
      <c r="S24" s="68">
        <v>0</v>
      </c>
      <c r="T24" s="25">
        <v>0</v>
      </c>
      <c r="U24" s="68">
        <v>0</v>
      </c>
      <c r="V24" s="25">
        <v>0</v>
      </c>
      <c r="W24" s="68">
        <v>0</v>
      </c>
      <c r="X24" s="25"/>
      <c r="Y24" s="60"/>
    </row>
    <row r="25" spans="1:25" s="35" customFormat="1">
      <c r="A25" s="36" t="s">
        <v>918</v>
      </c>
      <c r="B25" s="37" t="s">
        <v>919</v>
      </c>
      <c r="C25" s="38" t="s">
        <v>907</v>
      </c>
      <c r="D25" s="25">
        <f>D46+D66+D69+D70+D71</f>
        <v>3.95</v>
      </c>
      <c r="E25" s="25">
        <v>0</v>
      </c>
      <c r="F25" s="25">
        <v>0</v>
      </c>
      <c r="G25" s="25">
        <f>G46</f>
        <v>3.95</v>
      </c>
      <c r="H25" s="25">
        <v>0</v>
      </c>
      <c r="I25" s="25">
        <f>I46</f>
        <v>0.74582300000000001</v>
      </c>
      <c r="J25" s="25">
        <v>0</v>
      </c>
      <c r="K25" s="25">
        <v>0</v>
      </c>
      <c r="L25" s="25">
        <f>L46</f>
        <v>0.74582300000000001</v>
      </c>
      <c r="M25" s="25">
        <v>0</v>
      </c>
      <c r="N25" s="25">
        <f>I25-D25</f>
        <v>-3.2041770000000001</v>
      </c>
      <c r="O25" s="68">
        <f>N25*100/D25</f>
        <v>-81.118405063291135</v>
      </c>
      <c r="P25" s="25">
        <v>0</v>
      </c>
      <c r="Q25" s="68">
        <v>0</v>
      </c>
      <c r="R25" s="25">
        <v>0</v>
      </c>
      <c r="S25" s="68">
        <v>0</v>
      </c>
      <c r="T25" s="25">
        <f>N25</f>
        <v>-3.2041770000000001</v>
      </c>
      <c r="U25" s="68">
        <f>O25</f>
        <v>-81.118405063291135</v>
      </c>
      <c r="V25" s="25">
        <v>0</v>
      </c>
      <c r="W25" s="68">
        <v>0</v>
      </c>
      <c r="X25" s="25"/>
      <c r="Y25" s="60"/>
    </row>
    <row r="26" spans="1:25" ht="28.5">
      <c r="A26" s="39" t="s">
        <v>85</v>
      </c>
      <c r="B26" s="40" t="s">
        <v>920</v>
      </c>
      <c r="C26" s="41" t="s">
        <v>907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68">
        <v>0</v>
      </c>
      <c r="P26" s="25">
        <v>0</v>
      </c>
      <c r="Q26" s="68">
        <v>0</v>
      </c>
      <c r="R26" s="25">
        <v>0</v>
      </c>
      <c r="S26" s="68">
        <v>0</v>
      </c>
      <c r="T26" s="25">
        <v>0</v>
      </c>
      <c r="U26" s="68">
        <v>0</v>
      </c>
      <c r="V26" s="25">
        <v>0</v>
      </c>
      <c r="W26" s="68">
        <v>0</v>
      </c>
      <c r="X26" s="26"/>
      <c r="Y26" s="17"/>
    </row>
    <row r="27" spans="1:25" ht="42.75">
      <c r="A27" s="39" t="s">
        <v>468</v>
      </c>
      <c r="B27" s="40" t="s">
        <v>921</v>
      </c>
      <c r="C27" s="41" t="s">
        <v>907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68">
        <v>0</v>
      </c>
      <c r="P27" s="25">
        <v>0</v>
      </c>
      <c r="Q27" s="68">
        <v>0</v>
      </c>
      <c r="R27" s="25">
        <v>0</v>
      </c>
      <c r="S27" s="68">
        <v>0</v>
      </c>
      <c r="T27" s="25">
        <v>0</v>
      </c>
      <c r="U27" s="68">
        <v>0</v>
      </c>
      <c r="V27" s="25">
        <v>0</v>
      </c>
      <c r="W27" s="68">
        <v>0</v>
      </c>
      <c r="X27" s="26"/>
      <c r="Y27" s="17"/>
    </row>
    <row r="28" spans="1:25" ht="85.5">
      <c r="A28" s="42" t="s">
        <v>470</v>
      </c>
      <c r="B28" s="43" t="s">
        <v>922</v>
      </c>
      <c r="C28" s="44" t="s">
        <v>907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68">
        <v>0</v>
      </c>
      <c r="P28" s="25">
        <v>0</v>
      </c>
      <c r="Q28" s="68">
        <v>0</v>
      </c>
      <c r="R28" s="25">
        <v>0</v>
      </c>
      <c r="S28" s="68">
        <v>0</v>
      </c>
      <c r="T28" s="25">
        <v>0</v>
      </c>
      <c r="U28" s="68">
        <v>0</v>
      </c>
      <c r="V28" s="25">
        <v>0</v>
      </c>
      <c r="W28" s="68">
        <v>0</v>
      </c>
      <c r="X28" s="26"/>
      <c r="Y28" s="17"/>
    </row>
    <row r="29" spans="1:25" ht="85.5">
      <c r="A29" s="42" t="s">
        <v>475</v>
      </c>
      <c r="B29" s="43" t="s">
        <v>923</v>
      </c>
      <c r="C29" s="44" t="s">
        <v>907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68">
        <v>0</v>
      </c>
      <c r="P29" s="25">
        <v>0</v>
      </c>
      <c r="Q29" s="68">
        <v>0</v>
      </c>
      <c r="R29" s="25">
        <v>0</v>
      </c>
      <c r="S29" s="68">
        <v>0</v>
      </c>
      <c r="T29" s="25">
        <v>0</v>
      </c>
      <c r="U29" s="68">
        <v>0</v>
      </c>
      <c r="V29" s="25">
        <v>0</v>
      </c>
      <c r="W29" s="68">
        <v>0</v>
      </c>
      <c r="X29" s="26"/>
      <c r="Y29" s="17"/>
    </row>
    <row r="30" spans="1:25" ht="57">
      <c r="A30" s="39" t="s">
        <v>477</v>
      </c>
      <c r="B30" s="40" t="s">
        <v>924</v>
      </c>
      <c r="C30" s="41" t="s">
        <v>907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68">
        <v>0</v>
      </c>
      <c r="P30" s="25">
        <v>0</v>
      </c>
      <c r="Q30" s="68">
        <v>0</v>
      </c>
      <c r="R30" s="25">
        <v>0</v>
      </c>
      <c r="S30" s="68">
        <v>0</v>
      </c>
      <c r="T30" s="25">
        <v>0</v>
      </c>
      <c r="U30" s="68">
        <v>0</v>
      </c>
      <c r="V30" s="25">
        <v>0</v>
      </c>
      <c r="W30" s="68">
        <v>0</v>
      </c>
      <c r="X30" s="26"/>
      <c r="Y30" s="17"/>
    </row>
    <row r="31" spans="1:25" ht="42.75">
      <c r="A31" s="39" t="s">
        <v>88</v>
      </c>
      <c r="B31" s="40" t="s">
        <v>925</v>
      </c>
      <c r="C31" s="41" t="s">
        <v>907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68">
        <v>0</v>
      </c>
      <c r="P31" s="25">
        <v>0</v>
      </c>
      <c r="Q31" s="68">
        <v>0</v>
      </c>
      <c r="R31" s="25">
        <v>0</v>
      </c>
      <c r="S31" s="68">
        <v>0</v>
      </c>
      <c r="T31" s="25">
        <v>0</v>
      </c>
      <c r="U31" s="68">
        <v>0</v>
      </c>
      <c r="V31" s="25">
        <v>0</v>
      </c>
      <c r="W31" s="68">
        <v>0</v>
      </c>
      <c r="X31" s="26"/>
      <c r="Y31" s="17"/>
    </row>
    <row r="32" spans="1:25" ht="71.25">
      <c r="A32" s="39" t="s">
        <v>498</v>
      </c>
      <c r="B32" s="40" t="s">
        <v>926</v>
      </c>
      <c r="C32" s="41" t="s">
        <v>907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68">
        <v>0</v>
      </c>
      <c r="P32" s="25">
        <v>0</v>
      </c>
      <c r="Q32" s="68">
        <v>0</v>
      </c>
      <c r="R32" s="25">
        <v>0</v>
      </c>
      <c r="S32" s="68">
        <v>0</v>
      </c>
      <c r="T32" s="25">
        <v>0</v>
      </c>
      <c r="U32" s="68">
        <v>0</v>
      </c>
      <c r="V32" s="25">
        <v>0</v>
      </c>
      <c r="W32" s="68">
        <v>0</v>
      </c>
      <c r="X32" s="26"/>
      <c r="Y32" s="17"/>
    </row>
    <row r="33" spans="1:25" ht="42.75">
      <c r="A33" s="39" t="s">
        <v>499</v>
      </c>
      <c r="B33" s="40" t="s">
        <v>927</v>
      </c>
      <c r="C33" s="41" t="s">
        <v>907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68">
        <v>0</v>
      </c>
      <c r="P33" s="25">
        <v>0</v>
      </c>
      <c r="Q33" s="68">
        <v>0</v>
      </c>
      <c r="R33" s="25">
        <v>0</v>
      </c>
      <c r="S33" s="68">
        <v>0</v>
      </c>
      <c r="T33" s="25">
        <v>0</v>
      </c>
      <c r="U33" s="68">
        <v>0</v>
      </c>
      <c r="V33" s="25">
        <v>0</v>
      </c>
      <c r="W33" s="68">
        <v>0</v>
      </c>
      <c r="X33" s="26"/>
      <c r="Y33" s="17"/>
    </row>
    <row r="34" spans="1:25" ht="57">
      <c r="A34" s="39" t="s">
        <v>90</v>
      </c>
      <c r="B34" s="40" t="s">
        <v>928</v>
      </c>
      <c r="C34" s="41" t="s">
        <v>907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68">
        <v>0</v>
      </c>
      <c r="P34" s="25">
        <v>0</v>
      </c>
      <c r="Q34" s="68">
        <v>0</v>
      </c>
      <c r="R34" s="25">
        <v>0</v>
      </c>
      <c r="S34" s="68">
        <v>0</v>
      </c>
      <c r="T34" s="25">
        <v>0</v>
      </c>
      <c r="U34" s="68">
        <v>0</v>
      </c>
      <c r="V34" s="25">
        <v>0</v>
      </c>
      <c r="W34" s="68">
        <v>0</v>
      </c>
      <c r="X34" s="26"/>
      <c r="Y34" s="17"/>
    </row>
    <row r="35" spans="1:25" ht="42.75">
      <c r="A35" s="39" t="s">
        <v>929</v>
      </c>
      <c r="B35" s="40" t="s">
        <v>930</v>
      </c>
      <c r="C35" s="41" t="s">
        <v>907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68">
        <v>0</v>
      </c>
      <c r="P35" s="25">
        <v>0</v>
      </c>
      <c r="Q35" s="68">
        <v>0</v>
      </c>
      <c r="R35" s="25">
        <v>0</v>
      </c>
      <c r="S35" s="68">
        <v>0</v>
      </c>
      <c r="T35" s="25">
        <v>0</v>
      </c>
      <c r="U35" s="68">
        <v>0</v>
      </c>
      <c r="V35" s="25">
        <v>0</v>
      </c>
      <c r="W35" s="68">
        <v>0</v>
      </c>
      <c r="X35" s="26"/>
      <c r="Y35" s="17"/>
    </row>
    <row r="36" spans="1:25" ht="128.25">
      <c r="A36" s="39" t="s">
        <v>929</v>
      </c>
      <c r="B36" s="40" t="s">
        <v>931</v>
      </c>
      <c r="C36" s="41" t="s">
        <v>907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68">
        <v>0</v>
      </c>
      <c r="P36" s="25">
        <v>0</v>
      </c>
      <c r="Q36" s="68">
        <v>0</v>
      </c>
      <c r="R36" s="25">
        <v>0</v>
      </c>
      <c r="S36" s="68">
        <v>0</v>
      </c>
      <c r="T36" s="25">
        <v>0</v>
      </c>
      <c r="U36" s="68">
        <v>0</v>
      </c>
      <c r="V36" s="25">
        <v>0</v>
      </c>
      <c r="W36" s="68">
        <v>0</v>
      </c>
      <c r="X36" s="26"/>
      <c r="Y36" s="17"/>
    </row>
    <row r="37" spans="1:25" ht="114">
      <c r="A37" s="39" t="s">
        <v>929</v>
      </c>
      <c r="B37" s="40" t="s">
        <v>932</v>
      </c>
      <c r="C37" s="41" t="s">
        <v>907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68">
        <v>0</v>
      </c>
      <c r="P37" s="25">
        <v>0</v>
      </c>
      <c r="Q37" s="68">
        <v>0</v>
      </c>
      <c r="R37" s="25">
        <v>0</v>
      </c>
      <c r="S37" s="68">
        <v>0</v>
      </c>
      <c r="T37" s="25">
        <v>0</v>
      </c>
      <c r="U37" s="68">
        <v>0</v>
      </c>
      <c r="V37" s="25">
        <v>0</v>
      </c>
      <c r="W37" s="68">
        <v>0</v>
      </c>
      <c r="X37" s="26"/>
      <c r="Y37" s="17"/>
    </row>
    <row r="38" spans="1:25" ht="114">
      <c r="A38" s="39" t="s">
        <v>929</v>
      </c>
      <c r="B38" s="40" t="s">
        <v>933</v>
      </c>
      <c r="C38" s="41" t="s">
        <v>907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68">
        <v>0</v>
      </c>
      <c r="P38" s="25">
        <v>0</v>
      </c>
      <c r="Q38" s="68">
        <v>0</v>
      </c>
      <c r="R38" s="25">
        <v>0</v>
      </c>
      <c r="S38" s="68">
        <v>0</v>
      </c>
      <c r="T38" s="25">
        <v>0</v>
      </c>
      <c r="U38" s="68">
        <v>0</v>
      </c>
      <c r="V38" s="25">
        <v>0</v>
      </c>
      <c r="W38" s="68">
        <v>0</v>
      </c>
      <c r="X38" s="26"/>
      <c r="Y38" s="17"/>
    </row>
    <row r="39" spans="1:25" ht="42.75">
      <c r="A39" s="39" t="s">
        <v>934</v>
      </c>
      <c r="B39" s="40" t="s">
        <v>930</v>
      </c>
      <c r="C39" s="41" t="s">
        <v>907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68">
        <v>0</v>
      </c>
      <c r="P39" s="25">
        <v>0</v>
      </c>
      <c r="Q39" s="68">
        <v>0</v>
      </c>
      <c r="R39" s="25">
        <v>0</v>
      </c>
      <c r="S39" s="68">
        <v>0</v>
      </c>
      <c r="T39" s="25">
        <v>0</v>
      </c>
      <c r="U39" s="68">
        <v>0</v>
      </c>
      <c r="V39" s="25">
        <v>0</v>
      </c>
      <c r="W39" s="68">
        <v>0</v>
      </c>
      <c r="X39" s="26"/>
      <c r="Y39" s="17"/>
    </row>
    <row r="40" spans="1:25" ht="128.25">
      <c r="A40" s="39" t="s">
        <v>934</v>
      </c>
      <c r="B40" s="40" t="s">
        <v>931</v>
      </c>
      <c r="C40" s="41" t="s">
        <v>907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68">
        <v>0</v>
      </c>
      <c r="P40" s="25">
        <v>0</v>
      </c>
      <c r="Q40" s="68">
        <v>0</v>
      </c>
      <c r="R40" s="25">
        <v>0</v>
      </c>
      <c r="S40" s="68">
        <v>0</v>
      </c>
      <c r="T40" s="25">
        <v>0</v>
      </c>
      <c r="U40" s="68">
        <v>0</v>
      </c>
      <c r="V40" s="25">
        <v>0</v>
      </c>
      <c r="W40" s="68">
        <v>0</v>
      </c>
      <c r="X40" s="26"/>
      <c r="Y40" s="17"/>
    </row>
    <row r="41" spans="1:25" ht="114">
      <c r="A41" s="39" t="s">
        <v>934</v>
      </c>
      <c r="B41" s="40" t="s">
        <v>932</v>
      </c>
      <c r="C41" s="41" t="s">
        <v>907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68">
        <v>0</v>
      </c>
      <c r="P41" s="25">
        <v>0</v>
      </c>
      <c r="Q41" s="68">
        <v>0</v>
      </c>
      <c r="R41" s="25">
        <v>0</v>
      </c>
      <c r="S41" s="68">
        <v>0</v>
      </c>
      <c r="T41" s="25">
        <v>0</v>
      </c>
      <c r="U41" s="68">
        <v>0</v>
      </c>
      <c r="V41" s="25">
        <v>0</v>
      </c>
      <c r="W41" s="68">
        <v>0</v>
      </c>
      <c r="X41" s="26"/>
      <c r="Y41" s="17"/>
    </row>
    <row r="42" spans="1:25" ht="114">
      <c r="A42" s="39" t="s">
        <v>934</v>
      </c>
      <c r="B42" s="40" t="s">
        <v>935</v>
      </c>
      <c r="C42" s="41" t="s">
        <v>907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68">
        <v>0</v>
      </c>
      <c r="P42" s="25">
        <v>0</v>
      </c>
      <c r="Q42" s="68">
        <v>0</v>
      </c>
      <c r="R42" s="25">
        <v>0</v>
      </c>
      <c r="S42" s="68">
        <v>0</v>
      </c>
      <c r="T42" s="25">
        <v>0</v>
      </c>
      <c r="U42" s="68">
        <v>0</v>
      </c>
      <c r="V42" s="25">
        <v>0</v>
      </c>
      <c r="W42" s="68">
        <v>0</v>
      </c>
      <c r="X42" s="26"/>
      <c r="Y42" s="17"/>
    </row>
    <row r="43" spans="1:25" ht="99.75">
      <c r="A43" s="39" t="s">
        <v>936</v>
      </c>
      <c r="B43" s="40" t="s">
        <v>937</v>
      </c>
      <c r="C43" s="41" t="s">
        <v>907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68">
        <v>0</v>
      </c>
      <c r="P43" s="25">
        <v>0</v>
      </c>
      <c r="Q43" s="68">
        <v>0</v>
      </c>
      <c r="R43" s="25">
        <v>0</v>
      </c>
      <c r="S43" s="68">
        <v>0</v>
      </c>
      <c r="T43" s="25">
        <v>0</v>
      </c>
      <c r="U43" s="68">
        <v>0</v>
      </c>
      <c r="V43" s="25">
        <v>0</v>
      </c>
      <c r="W43" s="68">
        <v>0</v>
      </c>
      <c r="X43" s="26"/>
      <c r="Y43" s="17"/>
    </row>
    <row r="44" spans="1:25" ht="85.5">
      <c r="A44" s="39" t="s">
        <v>938</v>
      </c>
      <c r="B44" s="40" t="s">
        <v>939</v>
      </c>
      <c r="C44" s="41" t="s">
        <v>907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68">
        <v>0</v>
      </c>
      <c r="P44" s="25">
        <v>0</v>
      </c>
      <c r="Q44" s="68">
        <v>0</v>
      </c>
      <c r="R44" s="25">
        <v>0</v>
      </c>
      <c r="S44" s="68">
        <v>0</v>
      </c>
      <c r="T44" s="25">
        <v>0</v>
      </c>
      <c r="U44" s="68">
        <v>0</v>
      </c>
      <c r="V44" s="25">
        <v>0</v>
      </c>
      <c r="W44" s="68">
        <v>0</v>
      </c>
      <c r="X44" s="26"/>
      <c r="Y44" s="17"/>
    </row>
    <row r="45" spans="1:25" ht="85.5">
      <c r="A45" s="39" t="s">
        <v>940</v>
      </c>
      <c r="B45" s="40" t="s">
        <v>941</v>
      </c>
      <c r="C45" s="41" t="s">
        <v>907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68">
        <v>0</v>
      </c>
      <c r="P45" s="25">
        <v>0</v>
      </c>
      <c r="Q45" s="68">
        <v>0</v>
      </c>
      <c r="R45" s="25">
        <v>0</v>
      </c>
      <c r="S45" s="68">
        <v>0</v>
      </c>
      <c r="T45" s="25">
        <v>0</v>
      </c>
      <c r="U45" s="68">
        <v>0</v>
      </c>
      <c r="V45" s="25">
        <v>0</v>
      </c>
      <c r="W45" s="68">
        <v>0</v>
      </c>
      <c r="X45" s="26"/>
      <c r="Y45" s="17"/>
    </row>
    <row r="46" spans="1:25" s="35" customFormat="1" ht="42.75">
      <c r="A46" s="39" t="s">
        <v>92</v>
      </c>
      <c r="B46" s="40" t="s">
        <v>942</v>
      </c>
      <c r="C46" s="41" t="s">
        <v>907</v>
      </c>
      <c r="D46" s="25">
        <f>D47+D50+D54</f>
        <v>3.95</v>
      </c>
      <c r="E46" s="25">
        <v>0</v>
      </c>
      <c r="F46" s="25">
        <v>0</v>
      </c>
      <c r="G46" s="25">
        <f>G50</f>
        <v>3.95</v>
      </c>
      <c r="H46" s="25">
        <v>0</v>
      </c>
      <c r="I46" s="25">
        <f>I50</f>
        <v>0.74582300000000001</v>
      </c>
      <c r="J46" s="25">
        <v>0</v>
      </c>
      <c r="K46" s="25">
        <v>0</v>
      </c>
      <c r="L46" s="25">
        <f>L50</f>
        <v>0.74582300000000001</v>
      </c>
      <c r="M46" s="25">
        <v>0</v>
      </c>
      <c r="N46" s="25">
        <f>I46-D46</f>
        <v>-3.2041770000000001</v>
      </c>
      <c r="O46" s="68">
        <f>N46*100/D46</f>
        <v>-81.118405063291135</v>
      </c>
      <c r="P46" s="25">
        <v>0</v>
      </c>
      <c r="Q46" s="68">
        <v>0</v>
      </c>
      <c r="R46" s="25">
        <v>0</v>
      </c>
      <c r="S46" s="68">
        <v>0</v>
      </c>
      <c r="T46" s="25">
        <f t="shared" ref="T46:U53" si="0">N46</f>
        <v>-3.2041770000000001</v>
      </c>
      <c r="U46" s="68">
        <f t="shared" si="0"/>
        <v>-81.118405063291135</v>
      </c>
      <c r="V46" s="25">
        <v>0</v>
      </c>
      <c r="W46" s="68">
        <v>0</v>
      </c>
      <c r="X46" s="25"/>
      <c r="Y46" s="60"/>
    </row>
    <row r="47" spans="1:25" s="35" customFormat="1" ht="71.25">
      <c r="A47" s="39" t="s">
        <v>503</v>
      </c>
      <c r="B47" s="40" t="s">
        <v>943</v>
      </c>
      <c r="C47" s="41" t="s">
        <v>907</v>
      </c>
      <c r="D47" s="25">
        <f>D48</f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f>I47-D47</f>
        <v>0</v>
      </c>
      <c r="O47" s="68">
        <v>0</v>
      </c>
      <c r="P47" s="25">
        <v>0</v>
      </c>
      <c r="Q47" s="68">
        <v>0</v>
      </c>
      <c r="R47" s="25">
        <v>0</v>
      </c>
      <c r="S47" s="68">
        <v>0</v>
      </c>
      <c r="T47" s="25">
        <f t="shared" si="0"/>
        <v>0</v>
      </c>
      <c r="U47" s="68">
        <f t="shared" si="0"/>
        <v>0</v>
      </c>
      <c r="V47" s="25">
        <v>0</v>
      </c>
      <c r="W47" s="68">
        <v>0</v>
      </c>
      <c r="X47" s="25"/>
      <c r="Y47" s="60"/>
    </row>
    <row r="48" spans="1:25" s="35" customFormat="1" ht="42.75">
      <c r="A48" s="39" t="s">
        <v>505</v>
      </c>
      <c r="B48" s="40" t="s">
        <v>944</v>
      </c>
      <c r="C48" s="41" t="s">
        <v>907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f>I48-D48</f>
        <v>0</v>
      </c>
      <c r="O48" s="68">
        <v>0</v>
      </c>
      <c r="P48" s="25">
        <v>0</v>
      </c>
      <c r="Q48" s="68">
        <v>0</v>
      </c>
      <c r="R48" s="25">
        <v>0</v>
      </c>
      <c r="S48" s="68">
        <v>0</v>
      </c>
      <c r="T48" s="25">
        <f t="shared" si="0"/>
        <v>0</v>
      </c>
      <c r="U48" s="68">
        <f t="shared" si="0"/>
        <v>0</v>
      </c>
      <c r="V48" s="25">
        <v>0</v>
      </c>
      <c r="W48" s="68">
        <v>0</v>
      </c>
      <c r="X48" s="25"/>
      <c r="Y48" s="60"/>
    </row>
    <row r="49" spans="1:25" s="35" customFormat="1" ht="71.25">
      <c r="A49" s="39" t="s">
        <v>510</v>
      </c>
      <c r="B49" s="40" t="s">
        <v>945</v>
      </c>
      <c r="C49" s="41" t="s">
        <v>907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68">
        <v>0</v>
      </c>
      <c r="P49" s="25">
        <v>0</v>
      </c>
      <c r="Q49" s="68">
        <v>0</v>
      </c>
      <c r="R49" s="25">
        <v>0</v>
      </c>
      <c r="S49" s="68">
        <v>0</v>
      </c>
      <c r="T49" s="25">
        <f t="shared" si="0"/>
        <v>0</v>
      </c>
      <c r="U49" s="68">
        <f t="shared" si="0"/>
        <v>0</v>
      </c>
      <c r="V49" s="25">
        <v>0</v>
      </c>
      <c r="W49" s="68">
        <v>0</v>
      </c>
      <c r="X49" s="25"/>
      <c r="Y49" s="60"/>
    </row>
    <row r="50" spans="1:25" s="35" customFormat="1" ht="57">
      <c r="A50" s="39" t="s">
        <v>518</v>
      </c>
      <c r="B50" s="40" t="s">
        <v>946</v>
      </c>
      <c r="C50" s="41" t="s">
        <v>907</v>
      </c>
      <c r="D50" s="25">
        <f>D51</f>
        <v>3.95</v>
      </c>
      <c r="E50" s="25">
        <v>0</v>
      </c>
      <c r="F50" s="25">
        <v>0</v>
      </c>
      <c r="G50" s="25">
        <f>G51</f>
        <v>3.95</v>
      </c>
      <c r="H50" s="25">
        <v>0</v>
      </c>
      <c r="I50" s="25">
        <f>I51</f>
        <v>0.74582300000000001</v>
      </c>
      <c r="J50" s="25">
        <v>0</v>
      </c>
      <c r="K50" s="25">
        <v>0</v>
      </c>
      <c r="L50" s="25">
        <f>L51</f>
        <v>0.74582300000000001</v>
      </c>
      <c r="M50" s="25">
        <v>0</v>
      </c>
      <c r="N50" s="25">
        <f>I50-D50</f>
        <v>-3.2041770000000001</v>
      </c>
      <c r="O50" s="68">
        <f>N50*100/D50</f>
        <v>-81.118405063291135</v>
      </c>
      <c r="P50" s="25">
        <v>0</v>
      </c>
      <c r="Q50" s="68">
        <v>0</v>
      </c>
      <c r="R50" s="25">
        <v>0</v>
      </c>
      <c r="S50" s="68">
        <v>0</v>
      </c>
      <c r="T50" s="25">
        <f t="shared" si="0"/>
        <v>-3.2041770000000001</v>
      </c>
      <c r="U50" s="68">
        <f t="shared" si="0"/>
        <v>-81.118405063291135</v>
      </c>
      <c r="V50" s="25">
        <v>0</v>
      </c>
      <c r="W50" s="68">
        <v>0</v>
      </c>
      <c r="X50" s="25"/>
      <c r="Y50" s="60"/>
    </row>
    <row r="51" spans="1:25" s="35" customFormat="1" ht="42.75">
      <c r="A51" s="39" t="s">
        <v>947</v>
      </c>
      <c r="B51" s="40" t="s">
        <v>948</v>
      </c>
      <c r="C51" s="41" t="s">
        <v>907</v>
      </c>
      <c r="D51" s="25">
        <f>D52</f>
        <v>3.95</v>
      </c>
      <c r="E51" s="25">
        <v>0</v>
      </c>
      <c r="F51" s="25">
        <v>0</v>
      </c>
      <c r="G51" s="25">
        <f>G52</f>
        <v>3.95</v>
      </c>
      <c r="H51" s="25">
        <v>0</v>
      </c>
      <c r="I51" s="25">
        <f>I52</f>
        <v>0.74582300000000001</v>
      </c>
      <c r="J51" s="25">
        <v>0</v>
      </c>
      <c r="K51" s="25">
        <v>0</v>
      </c>
      <c r="L51" s="25">
        <f>L52</f>
        <v>0.74582300000000001</v>
      </c>
      <c r="M51" s="25">
        <v>0</v>
      </c>
      <c r="N51" s="25">
        <f>I51-D51</f>
        <v>-3.2041770000000001</v>
      </c>
      <c r="O51" s="68">
        <f>N51*100/D51</f>
        <v>-81.118405063291135</v>
      </c>
      <c r="P51" s="25">
        <v>0</v>
      </c>
      <c r="Q51" s="68">
        <v>0</v>
      </c>
      <c r="R51" s="25">
        <v>0</v>
      </c>
      <c r="S51" s="68">
        <v>0</v>
      </c>
      <c r="T51" s="25">
        <f t="shared" si="0"/>
        <v>-3.2041770000000001</v>
      </c>
      <c r="U51" s="68">
        <f t="shared" si="0"/>
        <v>-81.118405063291135</v>
      </c>
      <c r="V51" s="25">
        <v>0</v>
      </c>
      <c r="W51" s="68">
        <v>0</v>
      </c>
      <c r="X51" s="25"/>
      <c r="Y51" s="60"/>
    </row>
    <row r="52" spans="1:25" ht="66" customHeight="1">
      <c r="A52" s="98" t="s">
        <v>947</v>
      </c>
      <c r="B52" s="45" t="s">
        <v>1038</v>
      </c>
      <c r="C52" s="46" t="s">
        <v>1035</v>
      </c>
      <c r="D52" s="26">
        <f>G52</f>
        <v>3.95</v>
      </c>
      <c r="E52" s="26">
        <v>0</v>
      </c>
      <c r="F52" s="26">
        <v>0</v>
      </c>
      <c r="G52" s="26">
        <v>3.95</v>
      </c>
      <c r="H52" s="26">
        <v>0</v>
      </c>
      <c r="I52" s="26">
        <f>L52</f>
        <v>0.74582300000000001</v>
      </c>
      <c r="J52" s="26">
        <v>0</v>
      </c>
      <c r="K52" s="26">
        <v>0</v>
      </c>
      <c r="L52" s="26">
        <f>0.39326422+0.35255878</f>
        <v>0.74582300000000001</v>
      </c>
      <c r="M52" s="26">
        <v>0</v>
      </c>
      <c r="N52" s="26">
        <f>I52-D52</f>
        <v>-3.2041770000000001</v>
      </c>
      <c r="O52" s="69">
        <f>N52*100/D52</f>
        <v>-81.118405063291135</v>
      </c>
      <c r="P52" s="26">
        <v>0</v>
      </c>
      <c r="Q52" s="69">
        <v>0</v>
      </c>
      <c r="R52" s="26">
        <v>0</v>
      </c>
      <c r="S52" s="69">
        <v>0</v>
      </c>
      <c r="T52" s="26">
        <f t="shared" si="0"/>
        <v>-3.2041770000000001</v>
      </c>
      <c r="U52" s="69">
        <f t="shared" si="0"/>
        <v>-81.118405063291135</v>
      </c>
      <c r="V52" s="26">
        <v>0</v>
      </c>
      <c r="W52" s="69">
        <v>0</v>
      </c>
      <c r="X52" s="92" t="s">
        <v>1064</v>
      </c>
      <c r="Y52" s="17"/>
    </row>
    <row r="53" spans="1:25" s="35" customFormat="1" ht="57">
      <c r="A53" s="39" t="s">
        <v>949</v>
      </c>
      <c r="B53" s="40" t="s">
        <v>950</v>
      </c>
      <c r="C53" s="41" t="s">
        <v>907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68">
        <v>0</v>
      </c>
      <c r="P53" s="25">
        <v>0</v>
      </c>
      <c r="Q53" s="68">
        <v>0</v>
      </c>
      <c r="R53" s="25">
        <v>0</v>
      </c>
      <c r="S53" s="68">
        <v>0</v>
      </c>
      <c r="T53" s="25">
        <v>0</v>
      </c>
      <c r="U53" s="68">
        <f t="shared" si="0"/>
        <v>0</v>
      </c>
      <c r="V53" s="25">
        <v>0</v>
      </c>
      <c r="W53" s="68">
        <v>0</v>
      </c>
      <c r="X53" s="25"/>
      <c r="Y53" s="60"/>
    </row>
    <row r="54" spans="1:25" s="35" customFormat="1" ht="42.75">
      <c r="A54" s="39" t="s">
        <v>520</v>
      </c>
      <c r="B54" s="40" t="s">
        <v>951</v>
      </c>
      <c r="C54" s="41" t="s">
        <v>907</v>
      </c>
      <c r="D54" s="25">
        <f>D56</f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f>I54-D54</f>
        <v>0</v>
      </c>
      <c r="O54" s="68">
        <v>0</v>
      </c>
      <c r="P54" s="25">
        <v>0</v>
      </c>
      <c r="Q54" s="68">
        <v>0</v>
      </c>
      <c r="R54" s="25">
        <v>0</v>
      </c>
      <c r="S54" s="68">
        <v>0</v>
      </c>
      <c r="T54" s="25">
        <f>N54</f>
        <v>0</v>
      </c>
      <c r="U54" s="68">
        <f>O54</f>
        <v>0</v>
      </c>
      <c r="V54" s="25">
        <v>0</v>
      </c>
      <c r="W54" s="68">
        <v>0</v>
      </c>
      <c r="X54" s="25"/>
      <c r="Y54" s="60"/>
    </row>
    <row r="55" spans="1:25" s="35" customFormat="1" ht="42.75">
      <c r="A55" s="39" t="s">
        <v>522</v>
      </c>
      <c r="B55" s="40" t="s">
        <v>952</v>
      </c>
      <c r="C55" s="41" t="s">
        <v>907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68">
        <v>0</v>
      </c>
      <c r="P55" s="25">
        <v>0</v>
      </c>
      <c r="Q55" s="68">
        <v>0</v>
      </c>
      <c r="R55" s="25">
        <v>0</v>
      </c>
      <c r="S55" s="68">
        <v>0</v>
      </c>
      <c r="T55" s="25">
        <v>0</v>
      </c>
      <c r="U55" s="68">
        <v>0</v>
      </c>
      <c r="V55" s="25">
        <v>0</v>
      </c>
      <c r="W55" s="68">
        <v>0</v>
      </c>
      <c r="X55" s="25"/>
      <c r="Y55" s="60"/>
    </row>
    <row r="56" spans="1:25" s="35" customFormat="1" ht="42.75">
      <c r="A56" s="39" t="s">
        <v>526</v>
      </c>
      <c r="B56" s="40" t="s">
        <v>953</v>
      </c>
      <c r="C56" s="41" t="s">
        <v>907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f>I56-D56</f>
        <v>0</v>
      </c>
      <c r="O56" s="68">
        <v>0</v>
      </c>
      <c r="P56" s="25">
        <v>0</v>
      </c>
      <c r="Q56" s="68">
        <v>0</v>
      </c>
      <c r="R56" s="25">
        <v>0</v>
      </c>
      <c r="S56" s="68">
        <v>0</v>
      </c>
      <c r="T56" s="25">
        <f>N56</f>
        <v>0</v>
      </c>
      <c r="U56" s="68">
        <f>O56</f>
        <v>0</v>
      </c>
      <c r="V56" s="25">
        <v>0</v>
      </c>
      <c r="W56" s="68">
        <v>0</v>
      </c>
      <c r="X56" s="25"/>
      <c r="Y56" s="60"/>
    </row>
    <row r="57" spans="1:25" ht="42.75">
      <c r="A57" s="39" t="s">
        <v>527</v>
      </c>
      <c r="B57" s="40" t="s">
        <v>954</v>
      </c>
      <c r="C57" s="41" t="s">
        <v>907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68">
        <v>0</v>
      </c>
      <c r="P57" s="25">
        <v>0</v>
      </c>
      <c r="Q57" s="68">
        <v>0</v>
      </c>
      <c r="R57" s="25">
        <v>0</v>
      </c>
      <c r="S57" s="68">
        <v>0</v>
      </c>
      <c r="T57" s="25">
        <v>0</v>
      </c>
      <c r="U57" s="68">
        <v>0</v>
      </c>
      <c r="V57" s="25">
        <v>0</v>
      </c>
      <c r="W57" s="68">
        <v>0</v>
      </c>
      <c r="X57" s="26"/>
      <c r="Y57" s="17"/>
    </row>
    <row r="58" spans="1:25" ht="42.75">
      <c r="A58" s="39" t="s">
        <v>528</v>
      </c>
      <c r="B58" s="40" t="s">
        <v>955</v>
      </c>
      <c r="C58" s="41" t="s">
        <v>907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68">
        <v>0</v>
      </c>
      <c r="P58" s="25">
        <v>0</v>
      </c>
      <c r="Q58" s="68">
        <v>0</v>
      </c>
      <c r="R58" s="25">
        <v>0</v>
      </c>
      <c r="S58" s="68">
        <v>0</v>
      </c>
      <c r="T58" s="25">
        <v>0</v>
      </c>
      <c r="U58" s="68">
        <v>0</v>
      </c>
      <c r="V58" s="25">
        <v>0</v>
      </c>
      <c r="W58" s="68">
        <v>0</v>
      </c>
      <c r="X58" s="26"/>
      <c r="Y58" s="17"/>
    </row>
    <row r="59" spans="1:25" ht="57">
      <c r="A59" s="39" t="s">
        <v>529</v>
      </c>
      <c r="B59" s="40" t="s">
        <v>956</v>
      </c>
      <c r="C59" s="41" t="s">
        <v>907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68">
        <v>0</v>
      </c>
      <c r="P59" s="25">
        <v>0</v>
      </c>
      <c r="Q59" s="68">
        <v>0</v>
      </c>
      <c r="R59" s="25">
        <v>0</v>
      </c>
      <c r="S59" s="68">
        <v>0</v>
      </c>
      <c r="T59" s="25">
        <v>0</v>
      </c>
      <c r="U59" s="68">
        <v>0</v>
      </c>
      <c r="V59" s="25">
        <v>0</v>
      </c>
      <c r="W59" s="68">
        <v>0</v>
      </c>
      <c r="X59" s="26"/>
      <c r="Y59" s="17"/>
    </row>
    <row r="60" spans="1:25" ht="57">
      <c r="A60" s="39" t="s">
        <v>530</v>
      </c>
      <c r="B60" s="40" t="s">
        <v>957</v>
      </c>
      <c r="C60" s="41" t="s">
        <v>907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68">
        <v>0</v>
      </c>
      <c r="P60" s="25">
        <v>0</v>
      </c>
      <c r="Q60" s="68">
        <v>0</v>
      </c>
      <c r="R60" s="25">
        <v>0</v>
      </c>
      <c r="S60" s="68">
        <v>0</v>
      </c>
      <c r="T60" s="25">
        <v>0</v>
      </c>
      <c r="U60" s="68">
        <v>0</v>
      </c>
      <c r="V60" s="25">
        <v>0</v>
      </c>
      <c r="W60" s="68">
        <v>0</v>
      </c>
      <c r="X60" s="26"/>
      <c r="Y60" s="17"/>
    </row>
    <row r="61" spans="1:25" ht="57">
      <c r="A61" s="39" t="s">
        <v>531</v>
      </c>
      <c r="B61" s="40" t="s">
        <v>958</v>
      </c>
      <c r="C61" s="41" t="s">
        <v>907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68">
        <v>0</v>
      </c>
      <c r="P61" s="25">
        <v>0</v>
      </c>
      <c r="Q61" s="68">
        <v>0</v>
      </c>
      <c r="R61" s="25">
        <v>0</v>
      </c>
      <c r="S61" s="68">
        <v>0</v>
      </c>
      <c r="T61" s="25">
        <v>0</v>
      </c>
      <c r="U61" s="68">
        <v>0</v>
      </c>
      <c r="V61" s="25">
        <v>0</v>
      </c>
      <c r="W61" s="68">
        <v>0</v>
      </c>
      <c r="X61" s="26"/>
      <c r="Y61" s="17"/>
    </row>
    <row r="62" spans="1:25" ht="57">
      <c r="A62" s="39" t="s">
        <v>959</v>
      </c>
      <c r="B62" s="40" t="s">
        <v>960</v>
      </c>
      <c r="C62" s="41" t="s">
        <v>907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68">
        <v>0</v>
      </c>
      <c r="P62" s="25">
        <v>0</v>
      </c>
      <c r="Q62" s="68">
        <v>0</v>
      </c>
      <c r="R62" s="25">
        <v>0</v>
      </c>
      <c r="S62" s="68">
        <v>0</v>
      </c>
      <c r="T62" s="25">
        <v>0</v>
      </c>
      <c r="U62" s="68">
        <v>0</v>
      </c>
      <c r="V62" s="25">
        <v>0</v>
      </c>
      <c r="W62" s="68">
        <v>0</v>
      </c>
      <c r="X62" s="26"/>
      <c r="Y62" s="17"/>
    </row>
    <row r="63" spans="1:25" ht="57">
      <c r="A63" s="39" t="s">
        <v>961</v>
      </c>
      <c r="B63" s="40" t="s">
        <v>962</v>
      </c>
      <c r="C63" s="41" t="s">
        <v>907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68">
        <v>0</v>
      </c>
      <c r="P63" s="25">
        <v>0</v>
      </c>
      <c r="Q63" s="68">
        <v>0</v>
      </c>
      <c r="R63" s="25">
        <v>0</v>
      </c>
      <c r="S63" s="68">
        <v>0</v>
      </c>
      <c r="T63" s="25">
        <v>0</v>
      </c>
      <c r="U63" s="68">
        <v>0</v>
      </c>
      <c r="V63" s="25">
        <v>0</v>
      </c>
      <c r="W63" s="68">
        <v>0</v>
      </c>
      <c r="X63" s="26"/>
      <c r="Y63" s="17"/>
    </row>
    <row r="64" spans="1:25" ht="42.75">
      <c r="A64" s="39" t="s">
        <v>963</v>
      </c>
      <c r="B64" s="40" t="s">
        <v>964</v>
      </c>
      <c r="C64" s="41" t="s">
        <v>907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68">
        <v>0</v>
      </c>
      <c r="P64" s="25">
        <v>0</v>
      </c>
      <c r="Q64" s="68">
        <v>0</v>
      </c>
      <c r="R64" s="25">
        <v>0</v>
      </c>
      <c r="S64" s="68">
        <v>0</v>
      </c>
      <c r="T64" s="25">
        <v>0</v>
      </c>
      <c r="U64" s="68">
        <v>0</v>
      </c>
      <c r="V64" s="25">
        <v>0</v>
      </c>
      <c r="W64" s="68">
        <v>0</v>
      </c>
      <c r="X64" s="26"/>
      <c r="Y64" s="17"/>
    </row>
    <row r="65" spans="1:25" ht="57">
      <c r="A65" s="39" t="s">
        <v>965</v>
      </c>
      <c r="B65" s="40" t="s">
        <v>966</v>
      </c>
      <c r="C65" s="41" t="s">
        <v>907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68">
        <v>0</v>
      </c>
      <c r="P65" s="25">
        <v>0</v>
      </c>
      <c r="Q65" s="68">
        <v>0</v>
      </c>
      <c r="R65" s="25">
        <v>0</v>
      </c>
      <c r="S65" s="68">
        <v>0</v>
      </c>
      <c r="T65" s="25">
        <v>0</v>
      </c>
      <c r="U65" s="68">
        <v>0</v>
      </c>
      <c r="V65" s="25">
        <v>0</v>
      </c>
      <c r="W65" s="68">
        <v>0</v>
      </c>
      <c r="X65" s="26"/>
      <c r="Y65" s="17"/>
    </row>
    <row r="66" spans="1:25" ht="85.5">
      <c r="A66" s="39" t="s">
        <v>94</v>
      </c>
      <c r="B66" s="40" t="s">
        <v>967</v>
      </c>
      <c r="C66" s="41" t="s">
        <v>907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68">
        <v>0</v>
      </c>
      <c r="P66" s="25">
        <v>0</v>
      </c>
      <c r="Q66" s="68">
        <v>0</v>
      </c>
      <c r="R66" s="25">
        <v>0</v>
      </c>
      <c r="S66" s="68">
        <v>0</v>
      </c>
      <c r="T66" s="25">
        <v>0</v>
      </c>
      <c r="U66" s="68">
        <v>0</v>
      </c>
      <c r="V66" s="25">
        <v>0</v>
      </c>
      <c r="W66" s="68">
        <v>0</v>
      </c>
      <c r="X66" s="26"/>
      <c r="Y66" s="17"/>
    </row>
    <row r="67" spans="1:25" ht="71.25">
      <c r="A67" s="39" t="s">
        <v>968</v>
      </c>
      <c r="B67" s="40" t="s">
        <v>969</v>
      </c>
      <c r="C67" s="41" t="s">
        <v>907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68">
        <v>0</v>
      </c>
      <c r="P67" s="25">
        <v>0</v>
      </c>
      <c r="Q67" s="68">
        <v>0</v>
      </c>
      <c r="R67" s="25">
        <v>0</v>
      </c>
      <c r="S67" s="68">
        <v>0</v>
      </c>
      <c r="T67" s="25">
        <v>0</v>
      </c>
      <c r="U67" s="68">
        <v>0</v>
      </c>
      <c r="V67" s="25">
        <v>0</v>
      </c>
      <c r="W67" s="68">
        <v>0</v>
      </c>
      <c r="X67" s="26"/>
      <c r="Y67" s="17"/>
    </row>
    <row r="68" spans="1:25" ht="71.25">
      <c r="A68" s="39" t="s">
        <v>970</v>
      </c>
      <c r="B68" s="40" t="s">
        <v>971</v>
      </c>
      <c r="C68" s="41" t="s">
        <v>907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68">
        <v>0</v>
      </c>
      <c r="P68" s="25">
        <v>0</v>
      </c>
      <c r="Q68" s="68">
        <v>0</v>
      </c>
      <c r="R68" s="25">
        <v>0</v>
      </c>
      <c r="S68" s="68">
        <v>0</v>
      </c>
      <c r="T68" s="25">
        <v>0</v>
      </c>
      <c r="U68" s="68">
        <v>0</v>
      </c>
      <c r="V68" s="25">
        <v>0</v>
      </c>
      <c r="W68" s="68">
        <v>0</v>
      </c>
      <c r="X68" s="26"/>
      <c r="Y68" s="17"/>
    </row>
    <row r="69" spans="1:25" s="35" customFormat="1" ht="42.75">
      <c r="A69" s="39" t="s">
        <v>96</v>
      </c>
      <c r="B69" s="40" t="s">
        <v>972</v>
      </c>
      <c r="C69" s="41" t="s">
        <v>907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f>I69-D69</f>
        <v>0</v>
      </c>
      <c r="O69" s="68">
        <v>0</v>
      </c>
      <c r="P69" s="25">
        <v>0</v>
      </c>
      <c r="Q69" s="68">
        <v>0</v>
      </c>
      <c r="R69" s="25">
        <v>0</v>
      </c>
      <c r="S69" s="68">
        <v>0</v>
      </c>
      <c r="T69" s="25">
        <f>N69</f>
        <v>0</v>
      </c>
      <c r="U69" s="68">
        <f>O69</f>
        <v>0</v>
      </c>
      <c r="V69" s="25">
        <v>0</v>
      </c>
      <c r="W69" s="68">
        <v>0</v>
      </c>
      <c r="X69" s="25"/>
      <c r="Y69" s="60"/>
    </row>
    <row r="70" spans="1:25" ht="42.75">
      <c r="A70" s="39" t="s">
        <v>98</v>
      </c>
      <c r="B70" s="40" t="s">
        <v>973</v>
      </c>
      <c r="C70" s="41" t="s">
        <v>907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68">
        <v>0</v>
      </c>
      <c r="P70" s="25">
        <v>0</v>
      </c>
      <c r="Q70" s="68">
        <v>0</v>
      </c>
      <c r="R70" s="25">
        <v>0</v>
      </c>
      <c r="S70" s="68">
        <v>0</v>
      </c>
      <c r="T70" s="25">
        <v>0</v>
      </c>
      <c r="U70" s="68">
        <v>0</v>
      </c>
      <c r="V70" s="25">
        <v>0</v>
      </c>
      <c r="W70" s="68">
        <v>0</v>
      </c>
      <c r="X70" s="26"/>
      <c r="Y70" s="17"/>
    </row>
    <row r="71" spans="1:25" ht="28.5">
      <c r="A71" s="39" t="s">
        <v>100</v>
      </c>
      <c r="B71" s="40" t="s">
        <v>974</v>
      </c>
      <c r="C71" s="41" t="s">
        <v>907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68">
        <v>0</v>
      </c>
      <c r="P71" s="25">
        <v>0</v>
      </c>
      <c r="Q71" s="68">
        <v>0</v>
      </c>
      <c r="R71" s="25">
        <v>0</v>
      </c>
      <c r="S71" s="68">
        <v>0</v>
      </c>
      <c r="T71" s="25">
        <v>0</v>
      </c>
      <c r="U71" s="68">
        <v>0</v>
      </c>
      <c r="V71" s="25">
        <v>0</v>
      </c>
      <c r="W71" s="68">
        <v>0</v>
      </c>
      <c r="X71" s="26"/>
      <c r="Y71" s="17"/>
    </row>
  </sheetData>
  <mergeCells count="35">
    <mergeCell ref="R13:S14"/>
    <mergeCell ref="P13:Q14"/>
    <mergeCell ref="V13:W14"/>
    <mergeCell ref="T13:U14"/>
    <mergeCell ref="A3:X3"/>
    <mergeCell ref="J14:J15"/>
    <mergeCell ref="K14:K15"/>
    <mergeCell ref="L14:L15"/>
    <mergeCell ref="M14:M15"/>
    <mergeCell ref="N11:W12"/>
    <mergeCell ref="X11:X15"/>
    <mergeCell ref="N13:O14"/>
    <mergeCell ref="A2:X2"/>
    <mergeCell ref="A1:X1"/>
    <mergeCell ref="A10:X10"/>
    <mergeCell ref="A4:X4"/>
    <mergeCell ref="A5:X5"/>
    <mergeCell ref="A6:X6"/>
    <mergeCell ref="A7:X7"/>
    <mergeCell ref="A8:X8"/>
    <mergeCell ref="A9:X9"/>
    <mergeCell ref="A18:C18"/>
    <mergeCell ref="A11:A15"/>
    <mergeCell ref="B11:B15"/>
    <mergeCell ref="C11:C15"/>
    <mergeCell ref="D11:M11"/>
    <mergeCell ref="D12:M12"/>
    <mergeCell ref="D13:H13"/>
    <mergeCell ref="I13:M13"/>
    <mergeCell ref="D14:D15"/>
    <mergeCell ref="E14:E15"/>
    <mergeCell ref="F14:F15"/>
    <mergeCell ref="G14:G15"/>
    <mergeCell ref="H14:H15"/>
    <mergeCell ref="I14:I15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3:W72"/>
  <sheetViews>
    <sheetView topLeftCell="A19" workbookViewId="0">
      <selection activeCell="O17" sqref="O17"/>
    </sheetView>
  </sheetViews>
  <sheetFormatPr defaultRowHeight="15"/>
  <cols>
    <col min="1" max="1" width="7.140625" style="11" customWidth="1"/>
    <col min="2" max="2" width="39.28515625" style="11" customWidth="1"/>
    <col min="3" max="3" width="20.140625" style="11" customWidth="1"/>
    <col min="4" max="4" width="15" style="11" customWidth="1"/>
    <col min="5" max="5" width="14" style="11" customWidth="1"/>
    <col min="6" max="6" width="9.140625" style="11"/>
    <col min="7" max="7" width="11" style="11" customWidth="1"/>
    <col min="8" max="21" width="9.140625" style="11"/>
    <col min="22" max="22" width="12.42578125" style="11" customWidth="1"/>
    <col min="23" max="16384" width="9.140625" style="11"/>
  </cols>
  <sheetData>
    <row r="3" spans="1:22" s="9" customFormat="1" ht="16.5">
      <c r="A3" s="109" t="s">
        <v>583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</row>
    <row r="4" spans="1:22" s="9" customFormat="1" ht="16.5">
      <c r="A4" s="109" t="s">
        <v>0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</row>
    <row r="5" spans="1:22" s="9" customFormat="1" ht="16.5">
      <c r="A5" s="109" t="s">
        <v>16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</row>
    <row r="6" spans="1:22" s="9" customFormat="1" ht="16.5">
      <c r="A6" s="110" t="s">
        <v>584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</row>
    <row r="7" spans="1:22" s="9" customFormat="1" ht="16.5">
      <c r="A7" s="110" t="s">
        <v>1063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</row>
    <row r="8" spans="1:22" s="9" customFormat="1" ht="16.5">
      <c r="A8" s="110" t="s">
        <v>977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</row>
    <row r="9" spans="1:22" s="9" customFormat="1" ht="16.5">
      <c r="A9" s="110" t="s">
        <v>1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</row>
    <row r="10" spans="1:22" s="9" customFormat="1" ht="16.5">
      <c r="A10" s="110" t="s">
        <v>1036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</row>
    <row r="11" spans="1:22" s="9" customFormat="1" ht="35.25" customHeight="1">
      <c r="A11" s="110" t="s">
        <v>981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</row>
    <row r="12" spans="1:22" s="9" customFormat="1" ht="16.5">
      <c r="A12" s="110" t="s">
        <v>2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</row>
    <row r="13" spans="1:22" s="47" customFormat="1" ht="196.5" customHeight="1">
      <c r="A13" s="111" t="s">
        <v>3</v>
      </c>
      <c r="B13" s="111" t="s">
        <v>4</v>
      </c>
      <c r="C13" s="111" t="s">
        <v>5</v>
      </c>
      <c r="D13" s="111" t="s">
        <v>17</v>
      </c>
      <c r="E13" s="111" t="s">
        <v>1039</v>
      </c>
      <c r="F13" s="111" t="s">
        <v>1040</v>
      </c>
      <c r="G13" s="111"/>
      <c r="H13" s="111" t="s">
        <v>1041</v>
      </c>
      <c r="I13" s="111"/>
      <c r="J13" s="111"/>
      <c r="K13" s="111"/>
      <c r="L13" s="111"/>
      <c r="M13" s="111"/>
      <c r="N13" s="111"/>
      <c r="O13" s="111"/>
      <c r="P13" s="111"/>
      <c r="Q13" s="111"/>
      <c r="R13" s="111" t="s">
        <v>585</v>
      </c>
      <c r="S13" s="111"/>
      <c r="T13" s="111" t="s">
        <v>586</v>
      </c>
      <c r="U13" s="111"/>
      <c r="V13" s="111" t="s">
        <v>18</v>
      </c>
    </row>
    <row r="14" spans="1:22" s="47" customFormat="1" ht="59.25" customHeight="1">
      <c r="A14" s="111"/>
      <c r="B14" s="111"/>
      <c r="C14" s="111"/>
      <c r="D14" s="111"/>
      <c r="E14" s="111"/>
      <c r="F14" s="124" t="s">
        <v>20</v>
      </c>
      <c r="G14" s="124" t="s">
        <v>900</v>
      </c>
      <c r="H14" s="111" t="s">
        <v>575</v>
      </c>
      <c r="I14" s="111"/>
      <c r="J14" s="111" t="s">
        <v>576</v>
      </c>
      <c r="K14" s="111"/>
      <c r="L14" s="111" t="s">
        <v>577</v>
      </c>
      <c r="M14" s="111"/>
      <c r="N14" s="111" t="s">
        <v>578</v>
      </c>
      <c r="O14" s="111"/>
      <c r="P14" s="118" t="s">
        <v>579</v>
      </c>
      <c r="Q14" s="119"/>
      <c r="R14" s="125" t="s">
        <v>20</v>
      </c>
      <c r="S14" s="124" t="s">
        <v>901</v>
      </c>
      <c r="T14" s="111"/>
      <c r="U14" s="111"/>
      <c r="V14" s="111"/>
    </row>
    <row r="15" spans="1:22" s="47" customFormat="1" ht="65.25" customHeight="1">
      <c r="A15" s="111"/>
      <c r="B15" s="111"/>
      <c r="C15" s="111"/>
      <c r="D15" s="111"/>
      <c r="E15" s="111"/>
      <c r="F15" s="124"/>
      <c r="G15" s="124"/>
      <c r="H15" s="99" t="s">
        <v>7</v>
      </c>
      <c r="I15" s="99" t="s">
        <v>8</v>
      </c>
      <c r="J15" s="99" t="s">
        <v>7</v>
      </c>
      <c r="K15" s="99" t="s">
        <v>8</v>
      </c>
      <c r="L15" s="99" t="s">
        <v>7</v>
      </c>
      <c r="M15" s="99" t="s">
        <v>8</v>
      </c>
      <c r="N15" s="99" t="s">
        <v>7</v>
      </c>
      <c r="O15" s="99" t="s">
        <v>8</v>
      </c>
      <c r="P15" s="99" t="s">
        <v>7</v>
      </c>
      <c r="Q15" s="99" t="s">
        <v>8</v>
      </c>
      <c r="R15" s="126"/>
      <c r="S15" s="124"/>
      <c r="T15" s="99" t="s">
        <v>587</v>
      </c>
      <c r="U15" s="99" t="s">
        <v>14</v>
      </c>
      <c r="V15" s="111"/>
    </row>
    <row r="16" spans="1:22" s="61" customFormat="1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 t="s">
        <v>588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</row>
    <row r="17" spans="1:23" s="35" customFormat="1" ht="28.5" customHeight="1">
      <c r="A17" s="108" t="s">
        <v>21</v>
      </c>
      <c r="B17" s="108"/>
      <c r="C17" s="108"/>
      <c r="D17" s="24">
        <f>D18+D19+D20+D21+D22+D23</f>
        <v>0.42500000000000004</v>
      </c>
      <c r="E17" s="24">
        <v>0</v>
      </c>
      <c r="F17" s="24">
        <f t="shared" ref="F17:K17" si="0">F18+F19+F20+F21+F22+F23</f>
        <v>0.42500000000000004</v>
      </c>
      <c r="G17" s="24">
        <f t="shared" si="0"/>
        <v>3.2919999999999998</v>
      </c>
      <c r="H17" s="24">
        <f t="shared" si="0"/>
        <v>3.2916750000000001</v>
      </c>
      <c r="I17" s="25">
        <f t="shared" si="0"/>
        <v>1.5588600000000001</v>
      </c>
      <c r="J17" s="25">
        <f>J18+J19+J20+J21+J22+J23</f>
        <v>0.2549791666666667</v>
      </c>
      <c r="K17" s="25">
        <f t="shared" si="0"/>
        <v>0</v>
      </c>
      <c r="L17" s="25">
        <f>L19</f>
        <v>0.82945416666666671</v>
      </c>
      <c r="M17" s="25">
        <f>M19</f>
        <v>0.85783922000000001</v>
      </c>
      <c r="N17" s="25">
        <f>N18+N19+N20+N21+N22+N23</f>
        <v>0.82945416666666671</v>
      </c>
      <c r="O17" s="25">
        <f>O19</f>
        <v>0.70102078000000001</v>
      </c>
      <c r="P17" s="25">
        <f>P18+P19+P20+P21+P22+P23</f>
        <v>1.3777875000000002</v>
      </c>
      <c r="Q17" s="25">
        <f>Q19</f>
        <v>0</v>
      </c>
      <c r="R17" s="36" t="s">
        <v>979</v>
      </c>
      <c r="S17" s="25">
        <f>S18+S19+S20+S21+S22+S23</f>
        <v>1.7331399999999997</v>
      </c>
      <c r="T17" s="25">
        <v>0</v>
      </c>
      <c r="U17" s="25">
        <v>0</v>
      </c>
      <c r="V17" s="172"/>
      <c r="W17" s="173"/>
    </row>
    <row r="18" spans="1:23" s="35" customFormat="1" ht="28.5">
      <c r="A18" s="32" t="s">
        <v>905</v>
      </c>
      <c r="B18" s="33" t="s">
        <v>906</v>
      </c>
      <c r="C18" s="34" t="s">
        <v>907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62"/>
    </row>
    <row r="19" spans="1:23" s="35" customFormat="1" ht="28.5">
      <c r="A19" s="32" t="s">
        <v>908</v>
      </c>
      <c r="B19" s="33" t="s">
        <v>909</v>
      </c>
      <c r="C19" s="34" t="s">
        <v>907</v>
      </c>
      <c r="D19" s="36">
        <f>D45</f>
        <v>0.42500000000000004</v>
      </c>
      <c r="E19" s="25">
        <v>0</v>
      </c>
      <c r="F19" s="36">
        <f>F45</f>
        <v>0.42500000000000004</v>
      </c>
      <c r="G19" s="25">
        <f>G46+G49+G55</f>
        <v>3.2919999999999998</v>
      </c>
      <c r="H19" s="25">
        <f>H46+H49+H55</f>
        <v>3.2916750000000001</v>
      </c>
      <c r="I19" s="25">
        <f>I45</f>
        <v>1.5588600000000001</v>
      </c>
      <c r="J19" s="25">
        <f>J45</f>
        <v>0.2549791666666667</v>
      </c>
      <c r="K19" s="25">
        <f>K45</f>
        <v>0</v>
      </c>
      <c r="L19" s="25">
        <f>L24</f>
        <v>0.82945416666666671</v>
      </c>
      <c r="M19" s="25">
        <f>M24</f>
        <v>0.85783922000000001</v>
      </c>
      <c r="N19" s="25">
        <f>N24</f>
        <v>0.82945416666666671</v>
      </c>
      <c r="O19" s="25">
        <f>O24</f>
        <v>0.70102078000000001</v>
      </c>
      <c r="P19" s="25">
        <f>P45</f>
        <v>1.3777875000000002</v>
      </c>
      <c r="Q19" s="25">
        <f>Q24</f>
        <v>0</v>
      </c>
      <c r="R19" s="36" t="s">
        <v>979</v>
      </c>
      <c r="S19" s="25">
        <f>S45</f>
        <v>1.7331399999999997</v>
      </c>
      <c r="T19" s="25">
        <v>0</v>
      </c>
      <c r="U19" s="25">
        <v>0</v>
      </c>
      <c r="V19" s="172"/>
    </row>
    <row r="20" spans="1:23" s="35" customFormat="1" ht="71.25">
      <c r="A20" s="32" t="s">
        <v>910</v>
      </c>
      <c r="B20" s="33" t="s">
        <v>911</v>
      </c>
      <c r="C20" s="34" t="s">
        <v>907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/>
    </row>
    <row r="21" spans="1:23" s="35" customFormat="1" ht="42.75">
      <c r="A21" s="32" t="s">
        <v>912</v>
      </c>
      <c r="B21" s="33" t="s">
        <v>913</v>
      </c>
      <c r="C21" s="34" t="s">
        <v>907</v>
      </c>
      <c r="D21" s="36">
        <f>D68</f>
        <v>0</v>
      </c>
      <c r="E21" s="25">
        <v>0</v>
      </c>
      <c r="F21" s="36">
        <f t="shared" ref="F21:K21" si="1">F68</f>
        <v>0</v>
      </c>
      <c r="G21" s="25">
        <f t="shared" si="1"/>
        <v>0</v>
      </c>
      <c r="H21" s="25">
        <f t="shared" si="1"/>
        <v>0</v>
      </c>
      <c r="I21" s="25">
        <f t="shared" si="1"/>
        <v>0</v>
      </c>
      <c r="J21" s="25">
        <f t="shared" si="1"/>
        <v>0</v>
      </c>
      <c r="K21" s="25">
        <f t="shared" si="1"/>
        <v>0</v>
      </c>
      <c r="L21" s="25">
        <v>0</v>
      </c>
      <c r="M21" s="25">
        <v>0</v>
      </c>
      <c r="N21" s="25">
        <f>N68</f>
        <v>0</v>
      </c>
      <c r="O21" s="25">
        <v>0</v>
      </c>
      <c r="P21" s="25">
        <v>0</v>
      </c>
      <c r="Q21" s="25">
        <v>0</v>
      </c>
      <c r="R21" s="36" t="s">
        <v>979</v>
      </c>
      <c r="S21" s="25">
        <f>S68</f>
        <v>0</v>
      </c>
      <c r="T21" s="25">
        <v>0</v>
      </c>
      <c r="U21" s="25">
        <v>0</v>
      </c>
      <c r="V21" s="36"/>
    </row>
    <row r="22" spans="1:23" s="35" customFormat="1" ht="42.75">
      <c r="A22" s="32" t="s">
        <v>914</v>
      </c>
      <c r="B22" s="33" t="s">
        <v>915</v>
      </c>
      <c r="C22" s="34" t="s">
        <v>907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/>
    </row>
    <row r="23" spans="1:23" s="35" customFormat="1" ht="28.5">
      <c r="A23" s="32" t="s">
        <v>916</v>
      </c>
      <c r="B23" s="33" t="s">
        <v>917</v>
      </c>
      <c r="C23" s="34" t="s">
        <v>907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/>
    </row>
    <row r="24" spans="1:23" s="35" customFormat="1">
      <c r="A24" s="36" t="s">
        <v>918</v>
      </c>
      <c r="B24" s="37" t="s">
        <v>919</v>
      </c>
      <c r="C24" s="38" t="s">
        <v>907</v>
      </c>
      <c r="D24" s="36">
        <f>D45+D68</f>
        <v>0.42500000000000004</v>
      </c>
      <c r="E24" s="25">
        <v>0</v>
      </c>
      <c r="F24" s="36">
        <f t="shared" ref="F24:K24" si="2">F45+F68</f>
        <v>0.42500000000000004</v>
      </c>
      <c r="G24" s="25">
        <f t="shared" si="2"/>
        <v>3.2919999999999998</v>
      </c>
      <c r="H24" s="25">
        <f t="shared" si="2"/>
        <v>3.2916750000000001</v>
      </c>
      <c r="I24" s="25">
        <f t="shared" si="2"/>
        <v>1.5588600000000001</v>
      </c>
      <c r="J24" s="25">
        <f t="shared" si="2"/>
        <v>0.2549791666666667</v>
      </c>
      <c r="K24" s="25">
        <f t="shared" si="2"/>
        <v>0</v>
      </c>
      <c r="L24" s="25">
        <f t="shared" ref="L24:Q24" si="3">L45</f>
        <v>0.82945416666666671</v>
      </c>
      <c r="M24" s="25">
        <f t="shared" si="3"/>
        <v>0.85783922000000001</v>
      </c>
      <c r="N24" s="25">
        <f t="shared" si="3"/>
        <v>0.82945416666666671</v>
      </c>
      <c r="O24" s="25">
        <f t="shared" si="3"/>
        <v>0.70102078000000001</v>
      </c>
      <c r="P24" s="25">
        <f t="shared" si="3"/>
        <v>1.3777875000000002</v>
      </c>
      <c r="Q24" s="25">
        <f t="shared" si="3"/>
        <v>0</v>
      </c>
      <c r="R24" s="36" t="s">
        <v>979</v>
      </c>
      <c r="S24" s="25">
        <f>G24-I24</f>
        <v>1.7331399999999997</v>
      </c>
      <c r="T24" s="25">
        <v>0</v>
      </c>
      <c r="U24" s="25">
        <v>0</v>
      </c>
      <c r="V24" s="36"/>
    </row>
    <row r="25" spans="1:23" s="35" customFormat="1" ht="28.5">
      <c r="A25" s="39" t="s">
        <v>85</v>
      </c>
      <c r="B25" s="40" t="s">
        <v>920</v>
      </c>
      <c r="C25" s="41" t="s">
        <v>907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/>
    </row>
    <row r="26" spans="1:23" s="35" customFormat="1" ht="42.75">
      <c r="A26" s="39" t="s">
        <v>468</v>
      </c>
      <c r="B26" s="40" t="s">
        <v>921</v>
      </c>
      <c r="C26" s="41" t="s">
        <v>907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/>
    </row>
    <row r="27" spans="1:23" s="35" customFormat="1" ht="85.5">
      <c r="A27" s="42" t="s">
        <v>470</v>
      </c>
      <c r="B27" s="43" t="s">
        <v>922</v>
      </c>
      <c r="C27" s="44" t="s">
        <v>907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/>
    </row>
    <row r="28" spans="1:23" s="35" customFormat="1" ht="85.5">
      <c r="A28" s="42" t="s">
        <v>475</v>
      </c>
      <c r="B28" s="43" t="s">
        <v>923</v>
      </c>
      <c r="C28" s="44" t="s">
        <v>907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/>
    </row>
    <row r="29" spans="1:23" s="35" customFormat="1" ht="57">
      <c r="A29" s="39" t="s">
        <v>477</v>
      </c>
      <c r="B29" s="40" t="s">
        <v>924</v>
      </c>
      <c r="C29" s="41" t="s">
        <v>907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/>
    </row>
    <row r="30" spans="1:23" s="35" customFormat="1" ht="42.75">
      <c r="A30" s="39" t="s">
        <v>88</v>
      </c>
      <c r="B30" s="40" t="s">
        <v>925</v>
      </c>
      <c r="C30" s="41" t="s">
        <v>907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/>
    </row>
    <row r="31" spans="1:23" s="35" customFormat="1" ht="71.25">
      <c r="A31" s="39" t="s">
        <v>498</v>
      </c>
      <c r="B31" s="40" t="s">
        <v>926</v>
      </c>
      <c r="C31" s="41" t="s">
        <v>907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/>
    </row>
    <row r="32" spans="1:23" s="35" customFormat="1" ht="42.75">
      <c r="A32" s="39" t="s">
        <v>499</v>
      </c>
      <c r="B32" s="40" t="s">
        <v>927</v>
      </c>
      <c r="C32" s="41" t="s">
        <v>907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/>
    </row>
    <row r="33" spans="1:22" s="35" customFormat="1" ht="57">
      <c r="A33" s="39" t="s">
        <v>90</v>
      </c>
      <c r="B33" s="40" t="s">
        <v>928</v>
      </c>
      <c r="C33" s="41" t="s">
        <v>907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/>
    </row>
    <row r="34" spans="1:22" s="35" customFormat="1" ht="42.75">
      <c r="A34" s="39" t="s">
        <v>929</v>
      </c>
      <c r="B34" s="40" t="s">
        <v>930</v>
      </c>
      <c r="C34" s="41" t="s">
        <v>907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/>
    </row>
    <row r="35" spans="1:22" s="35" customFormat="1" ht="128.25">
      <c r="A35" s="39" t="s">
        <v>929</v>
      </c>
      <c r="B35" s="40" t="s">
        <v>931</v>
      </c>
      <c r="C35" s="41" t="s">
        <v>907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/>
    </row>
    <row r="36" spans="1:22" s="35" customFormat="1" ht="114">
      <c r="A36" s="39" t="s">
        <v>929</v>
      </c>
      <c r="B36" s="40" t="s">
        <v>932</v>
      </c>
      <c r="C36" s="41" t="s">
        <v>907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/>
    </row>
    <row r="37" spans="1:22" s="35" customFormat="1" ht="114">
      <c r="A37" s="39" t="s">
        <v>929</v>
      </c>
      <c r="B37" s="40" t="s">
        <v>933</v>
      </c>
      <c r="C37" s="41" t="s">
        <v>907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/>
    </row>
    <row r="38" spans="1:22" s="35" customFormat="1" ht="42.75">
      <c r="A38" s="39" t="s">
        <v>934</v>
      </c>
      <c r="B38" s="40" t="s">
        <v>930</v>
      </c>
      <c r="C38" s="41" t="s">
        <v>907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/>
    </row>
    <row r="39" spans="1:22" s="35" customFormat="1" ht="128.25">
      <c r="A39" s="39" t="s">
        <v>934</v>
      </c>
      <c r="B39" s="40" t="s">
        <v>931</v>
      </c>
      <c r="C39" s="41" t="s">
        <v>907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/>
    </row>
    <row r="40" spans="1:22" s="35" customFormat="1" ht="114">
      <c r="A40" s="39" t="s">
        <v>934</v>
      </c>
      <c r="B40" s="40" t="s">
        <v>932</v>
      </c>
      <c r="C40" s="41" t="s">
        <v>907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/>
    </row>
    <row r="41" spans="1:22" s="35" customFormat="1" ht="114">
      <c r="A41" s="39" t="s">
        <v>934</v>
      </c>
      <c r="B41" s="40" t="s">
        <v>935</v>
      </c>
      <c r="C41" s="41" t="s">
        <v>907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/>
    </row>
    <row r="42" spans="1:22" s="35" customFormat="1" ht="99.75">
      <c r="A42" s="39" t="s">
        <v>936</v>
      </c>
      <c r="B42" s="40" t="s">
        <v>937</v>
      </c>
      <c r="C42" s="41" t="s">
        <v>907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/>
    </row>
    <row r="43" spans="1:22" s="35" customFormat="1" ht="85.5">
      <c r="A43" s="39" t="s">
        <v>938</v>
      </c>
      <c r="B43" s="40" t="s">
        <v>939</v>
      </c>
      <c r="C43" s="41" t="s">
        <v>907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/>
    </row>
    <row r="44" spans="1:22" s="35" customFormat="1" ht="85.5">
      <c r="A44" s="39" t="s">
        <v>940</v>
      </c>
      <c r="B44" s="40" t="s">
        <v>941</v>
      </c>
      <c r="C44" s="41" t="s">
        <v>907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/>
    </row>
    <row r="45" spans="1:22" s="35" customFormat="1" ht="42.75">
      <c r="A45" s="39" t="s">
        <v>92</v>
      </c>
      <c r="B45" s="40" t="s">
        <v>942</v>
      </c>
      <c r="C45" s="41" t="s">
        <v>907</v>
      </c>
      <c r="D45" s="36">
        <f>D46+D49+D53</f>
        <v>0.42500000000000004</v>
      </c>
      <c r="E45" s="25">
        <v>0</v>
      </c>
      <c r="F45" s="36">
        <f t="shared" ref="F45:K45" si="4">F46+F49+F53</f>
        <v>0.42500000000000004</v>
      </c>
      <c r="G45" s="25">
        <f t="shared" si="4"/>
        <v>3.2919999999999998</v>
      </c>
      <c r="H45" s="25">
        <f t="shared" si="4"/>
        <v>3.2916750000000001</v>
      </c>
      <c r="I45" s="25">
        <f t="shared" si="4"/>
        <v>1.5588600000000001</v>
      </c>
      <c r="J45" s="25">
        <f t="shared" si="4"/>
        <v>0.2549791666666667</v>
      </c>
      <c r="K45" s="25">
        <f t="shared" si="4"/>
        <v>0</v>
      </c>
      <c r="L45" s="25">
        <f>L49</f>
        <v>0.82945416666666671</v>
      </c>
      <c r="M45" s="25">
        <f>M49</f>
        <v>0.85783922000000001</v>
      </c>
      <c r="N45" s="25">
        <f>N49</f>
        <v>0.82945416666666671</v>
      </c>
      <c r="O45" s="25">
        <f>O49</f>
        <v>0.70102078000000001</v>
      </c>
      <c r="P45" s="25">
        <f>P49+P55</f>
        <v>1.3777875000000002</v>
      </c>
      <c r="Q45" s="25">
        <f>Q49</f>
        <v>0</v>
      </c>
      <c r="R45" s="36" t="s">
        <v>979</v>
      </c>
      <c r="S45" s="25">
        <f>S46+S49+S53</f>
        <v>1.7331399999999997</v>
      </c>
      <c r="T45" s="25">
        <v>0</v>
      </c>
      <c r="U45" s="25">
        <v>0</v>
      </c>
      <c r="V45" s="36"/>
    </row>
    <row r="46" spans="1:22" s="35" customFormat="1" ht="71.25">
      <c r="A46" s="39" t="s">
        <v>503</v>
      </c>
      <c r="B46" s="40" t="s">
        <v>943</v>
      </c>
      <c r="C46" s="41" t="s">
        <v>907</v>
      </c>
      <c r="D46" s="25">
        <f>D47</f>
        <v>0</v>
      </c>
      <c r="E46" s="25">
        <v>0</v>
      </c>
      <c r="F46" s="30">
        <f t="shared" ref="F46:K46" si="5">F47</f>
        <v>0</v>
      </c>
      <c r="G46" s="25">
        <f t="shared" si="5"/>
        <v>0</v>
      </c>
      <c r="H46" s="25">
        <f t="shared" si="5"/>
        <v>0</v>
      </c>
      <c r="I46" s="25">
        <f t="shared" si="5"/>
        <v>0</v>
      </c>
      <c r="J46" s="25">
        <f t="shared" si="5"/>
        <v>0</v>
      </c>
      <c r="K46" s="25">
        <f t="shared" si="5"/>
        <v>0</v>
      </c>
      <c r="L46" s="25">
        <v>0</v>
      </c>
      <c r="M46" s="25">
        <v>0</v>
      </c>
      <c r="N46" s="25">
        <f>N47</f>
        <v>0</v>
      </c>
      <c r="O46" s="25">
        <v>0</v>
      </c>
      <c r="P46" s="25">
        <v>0</v>
      </c>
      <c r="Q46" s="25">
        <v>0</v>
      </c>
      <c r="R46" s="36" t="s">
        <v>979</v>
      </c>
      <c r="S46" s="25">
        <f>S47</f>
        <v>0</v>
      </c>
      <c r="T46" s="25">
        <v>0</v>
      </c>
      <c r="U46" s="25">
        <v>0</v>
      </c>
      <c r="V46" s="36"/>
    </row>
    <row r="47" spans="1:22" s="35" customFormat="1" ht="42.75">
      <c r="A47" s="39" t="s">
        <v>505</v>
      </c>
      <c r="B47" s="40" t="s">
        <v>944</v>
      </c>
      <c r="C47" s="41" t="s">
        <v>907</v>
      </c>
      <c r="D47" s="25">
        <v>0</v>
      </c>
      <c r="E47" s="25">
        <v>0</v>
      </c>
      <c r="F47" s="30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30">
        <v>0</v>
      </c>
      <c r="S47" s="25">
        <v>0</v>
      </c>
      <c r="T47" s="25">
        <v>0</v>
      </c>
      <c r="U47" s="25">
        <v>0</v>
      </c>
      <c r="V47" s="36"/>
    </row>
    <row r="48" spans="1:22" s="35" customFormat="1" ht="71.25">
      <c r="A48" s="39" t="s">
        <v>510</v>
      </c>
      <c r="B48" s="40" t="s">
        <v>945</v>
      </c>
      <c r="C48" s="41" t="s">
        <v>907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/>
    </row>
    <row r="49" spans="1:22" s="35" customFormat="1" ht="42.75">
      <c r="A49" s="39" t="s">
        <v>518</v>
      </c>
      <c r="B49" s="40" t="s">
        <v>946</v>
      </c>
      <c r="C49" s="41" t="s">
        <v>907</v>
      </c>
      <c r="D49" s="36">
        <f>D50</f>
        <v>0.42500000000000004</v>
      </c>
      <c r="E49" s="25">
        <v>0</v>
      </c>
      <c r="F49" s="36">
        <f t="shared" ref="F49:K50" si="6">F50</f>
        <v>0.42500000000000004</v>
      </c>
      <c r="G49" s="25">
        <f t="shared" si="6"/>
        <v>3.2919999999999998</v>
      </c>
      <c r="H49" s="25">
        <f t="shared" si="6"/>
        <v>3.2916750000000001</v>
      </c>
      <c r="I49" s="25">
        <f t="shared" si="6"/>
        <v>1.5588600000000001</v>
      </c>
      <c r="J49" s="25">
        <f t="shared" si="6"/>
        <v>0.2549791666666667</v>
      </c>
      <c r="K49" s="25">
        <f t="shared" si="6"/>
        <v>0</v>
      </c>
      <c r="L49" s="25">
        <f t="shared" ref="L49:Q50" si="7">L50</f>
        <v>0.82945416666666671</v>
      </c>
      <c r="M49" s="25">
        <f t="shared" si="7"/>
        <v>0.85783922000000001</v>
      </c>
      <c r="N49" s="25">
        <f t="shared" si="7"/>
        <v>0.82945416666666671</v>
      </c>
      <c r="O49" s="25">
        <f t="shared" si="7"/>
        <v>0.70102078000000001</v>
      </c>
      <c r="P49" s="25">
        <f t="shared" si="7"/>
        <v>1.3777875000000002</v>
      </c>
      <c r="Q49" s="25">
        <f t="shared" si="7"/>
        <v>0</v>
      </c>
      <c r="R49" s="36" t="s">
        <v>979</v>
      </c>
      <c r="S49" s="25">
        <f>S50</f>
        <v>1.7331399999999997</v>
      </c>
      <c r="T49" s="25">
        <v>0</v>
      </c>
      <c r="U49" s="25">
        <v>0</v>
      </c>
      <c r="V49" s="36"/>
    </row>
    <row r="50" spans="1:22" s="35" customFormat="1" ht="28.5">
      <c r="A50" s="39" t="s">
        <v>947</v>
      </c>
      <c r="B50" s="40" t="s">
        <v>948</v>
      </c>
      <c r="C50" s="41" t="s">
        <v>907</v>
      </c>
      <c r="D50" s="36">
        <f>D51</f>
        <v>0.42500000000000004</v>
      </c>
      <c r="E50" s="25">
        <v>0</v>
      </c>
      <c r="F50" s="36">
        <f t="shared" si="6"/>
        <v>0.42500000000000004</v>
      </c>
      <c r="G50" s="25">
        <f t="shared" si="6"/>
        <v>3.2919999999999998</v>
      </c>
      <c r="H50" s="25">
        <f t="shared" si="6"/>
        <v>3.2916750000000001</v>
      </c>
      <c r="I50" s="25">
        <f t="shared" si="6"/>
        <v>1.5588600000000001</v>
      </c>
      <c r="J50" s="25">
        <f t="shared" si="6"/>
        <v>0.2549791666666667</v>
      </c>
      <c r="K50" s="25">
        <f t="shared" si="6"/>
        <v>0</v>
      </c>
      <c r="L50" s="25">
        <f t="shared" si="7"/>
        <v>0.82945416666666671</v>
      </c>
      <c r="M50" s="25">
        <f t="shared" si="7"/>
        <v>0.85783922000000001</v>
      </c>
      <c r="N50" s="25">
        <f t="shared" si="7"/>
        <v>0.82945416666666671</v>
      </c>
      <c r="O50" s="25">
        <f t="shared" si="7"/>
        <v>0.70102078000000001</v>
      </c>
      <c r="P50" s="25">
        <f t="shared" si="7"/>
        <v>1.3777875000000002</v>
      </c>
      <c r="Q50" s="25">
        <f t="shared" si="7"/>
        <v>0</v>
      </c>
      <c r="R50" s="36" t="s">
        <v>979</v>
      </c>
      <c r="S50" s="25">
        <f>S51</f>
        <v>1.7331399999999997</v>
      </c>
      <c r="T50" s="25">
        <v>0</v>
      </c>
      <c r="U50" s="25">
        <v>0</v>
      </c>
      <c r="V50" s="36"/>
    </row>
    <row r="51" spans="1:22" ht="60">
      <c r="A51" s="107" t="s">
        <v>947</v>
      </c>
      <c r="B51" s="45" t="s">
        <v>1038</v>
      </c>
      <c r="C51" s="46" t="s">
        <v>1035</v>
      </c>
      <c r="D51" s="16">
        <f>0.51/1.2</f>
        <v>0.42500000000000004</v>
      </c>
      <c r="E51" s="26">
        <v>0</v>
      </c>
      <c r="F51" s="16">
        <f>D51</f>
        <v>0.42500000000000004</v>
      </c>
      <c r="G51" s="26">
        <v>3.2919999999999998</v>
      </c>
      <c r="H51" s="26">
        <f>J51+L51+N51+P51</f>
        <v>3.2916750000000001</v>
      </c>
      <c r="I51" s="26">
        <f>K51+M51+O51+Q51</f>
        <v>1.5588600000000001</v>
      </c>
      <c r="J51" s="26">
        <f>0.305975/1.2</f>
        <v>0.2549791666666667</v>
      </c>
      <c r="K51" s="26">
        <v>0</v>
      </c>
      <c r="L51" s="26">
        <f>0.995345/1.2</f>
        <v>0.82945416666666671</v>
      </c>
      <c r="M51" s="26">
        <v>0.85783922000000001</v>
      </c>
      <c r="N51" s="26">
        <f>0.995345/1.2</f>
        <v>0.82945416666666671</v>
      </c>
      <c r="O51" s="26">
        <v>0.70102078000000001</v>
      </c>
      <c r="P51" s="26">
        <f>1.653345/1.2</f>
        <v>1.3777875000000002</v>
      </c>
      <c r="Q51" s="26">
        <v>0</v>
      </c>
      <c r="R51" s="16" t="s">
        <v>979</v>
      </c>
      <c r="S51" s="26">
        <f>G51-I51</f>
        <v>1.7331399999999997</v>
      </c>
      <c r="T51" s="25">
        <v>0</v>
      </c>
      <c r="U51" s="25">
        <v>0</v>
      </c>
      <c r="V51" s="92" t="s">
        <v>1064</v>
      </c>
    </row>
    <row r="52" spans="1:22" s="35" customFormat="1" ht="42.75">
      <c r="A52" s="39" t="s">
        <v>949</v>
      </c>
      <c r="B52" s="40" t="s">
        <v>950</v>
      </c>
      <c r="C52" s="41" t="s">
        <v>907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/>
    </row>
    <row r="53" spans="1:22" s="35" customFormat="1" ht="42.75">
      <c r="A53" s="39" t="s">
        <v>520</v>
      </c>
      <c r="B53" s="40" t="s">
        <v>951</v>
      </c>
      <c r="C53" s="41" t="s">
        <v>907</v>
      </c>
      <c r="D53" s="25">
        <f>D55</f>
        <v>0</v>
      </c>
      <c r="E53" s="25">
        <v>0</v>
      </c>
      <c r="F53" s="25">
        <f t="shared" ref="F53:K53" si="8">F55</f>
        <v>0</v>
      </c>
      <c r="G53" s="25">
        <f t="shared" si="8"/>
        <v>0</v>
      </c>
      <c r="H53" s="25">
        <f t="shared" si="8"/>
        <v>0</v>
      </c>
      <c r="I53" s="25">
        <f t="shared" si="8"/>
        <v>0</v>
      </c>
      <c r="J53" s="25">
        <f t="shared" si="8"/>
        <v>0</v>
      </c>
      <c r="K53" s="25">
        <f t="shared" si="8"/>
        <v>0</v>
      </c>
      <c r="L53" s="25">
        <v>0</v>
      </c>
      <c r="M53" s="25">
        <v>0</v>
      </c>
      <c r="N53" s="25">
        <v>0</v>
      </c>
      <c r="O53" s="25">
        <v>0</v>
      </c>
      <c r="P53" s="25">
        <f>P55</f>
        <v>0</v>
      </c>
      <c r="Q53" s="25">
        <v>0</v>
      </c>
      <c r="R53" s="25">
        <v>0</v>
      </c>
      <c r="S53" s="25">
        <f>S55</f>
        <v>0</v>
      </c>
      <c r="T53" s="25">
        <v>0</v>
      </c>
      <c r="U53" s="25">
        <v>0</v>
      </c>
      <c r="V53" s="36"/>
    </row>
    <row r="54" spans="1:22" s="35" customFormat="1" ht="42.75">
      <c r="A54" s="39" t="s">
        <v>522</v>
      </c>
      <c r="B54" s="40" t="s">
        <v>952</v>
      </c>
      <c r="C54" s="41" t="s">
        <v>907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/>
    </row>
    <row r="55" spans="1:22" s="35" customFormat="1" ht="42.75">
      <c r="A55" s="39" t="s">
        <v>526</v>
      </c>
      <c r="B55" s="40" t="s">
        <v>953</v>
      </c>
      <c r="C55" s="41" t="s">
        <v>907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36"/>
    </row>
    <row r="56" spans="1:22" s="35" customFormat="1" ht="42.75">
      <c r="A56" s="39" t="s">
        <v>527</v>
      </c>
      <c r="B56" s="40" t="s">
        <v>954</v>
      </c>
      <c r="C56" s="41" t="s">
        <v>907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/>
    </row>
    <row r="57" spans="1:22" s="35" customFormat="1" ht="42.75">
      <c r="A57" s="39" t="s">
        <v>528</v>
      </c>
      <c r="B57" s="40" t="s">
        <v>955</v>
      </c>
      <c r="C57" s="41" t="s">
        <v>907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/>
    </row>
    <row r="58" spans="1:22" s="35" customFormat="1" ht="57">
      <c r="A58" s="39" t="s">
        <v>529</v>
      </c>
      <c r="B58" s="40" t="s">
        <v>956</v>
      </c>
      <c r="C58" s="41" t="s">
        <v>907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/>
    </row>
    <row r="59" spans="1:22" s="35" customFormat="1" ht="57">
      <c r="A59" s="39" t="s">
        <v>530</v>
      </c>
      <c r="B59" s="40" t="s">
        <v>957</v>
      </c>
      <c r="C59" s="41" t="s">
        <v>907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/>
    </row>
    <row r="60" spans="1:22" s="35" customFormat="1" ht="57">
      <c r="A60" s="39" t="s">
        <v>531</v>
      </c>
      <c r="B60" s="40" t="s">
        <v>958</v>
      </c>
      <c r="C60" s="41" t="s">
        <v>907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/>
    </row>
    <row r="61" spans="1:22" s="35" customFormat="1" ht="57">
      <c r="A61" s="39" t="s">
        <v>959</v>
      </c>
      <c r="B61" s="40" t="s">
        <v>960</v>
      </c>
      <c r="C61" s="41" t="s">
        <v>907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/>
    </row>
    <row r="62" spans="1:22" s="35" customFormat="1" ht="57">
      <c r="A62" s="39" t="s">
        <v>961</v>
      </c>
      <c r="B62" s="40" t="s">
        <v>962</v>
      </c>
      <c r="C62" s="41" t="s">
        <v>907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/>
    </row>
    <row r="63" spans="1:22" s="35" customFormat="1" ht="42.75">
      <c r="A63" s="39" t="s">
        <v>963</v>
      </c>
      <c r="B63" s="40" t="s">
        <v>964</v>
      </c>
      <c r="C63" s="41" t="s">
        <v>907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/>
    </row>
    <row r="64" spans="1:22" s="35" customFormat="1" ht="57">
      <c r="A64" s="39" t="s">
        <v>965</v>
      </c>
      <c r="B64" s="40" t="s">
        <v>966</v>
      </c>
      <c r="C64" s="41" t="s">
        <v>907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/>
    </row>
    <row r="65" spans="1:22" s="35" customFormat="1" ht="85.5">
      <c r="A65" s="39" t="s">
        <v>94</v>
      </c>
      <c r="B65" s="40" t="s">
        <v>967</v>
      </c>
      <c r="C65" s="41" t="s">
        <v>907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/>
    </row>
    <row r="66" spans="1:22" s="35" customFormat="1" ht="71.25">
      <c r="A66" s="39" t="s">
        <v>968</v>
      </c>
      <c r="B66" s="40" t="s">
        <v>969</v>
      </c>
      <c r="C66" s="41" t="s">
        <v>907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/>
    </row>
    <row r="67" spans="1:22" s="35" customFormat="1" ht="71.25">
      <c r="A67" s="39" t="s">
        <v>970</v>
      </c>
      <c r="B67" s="40" t="s">
        <v>971</v>
      </c>
      <c r="C67" s="41" t="s">
        <v>907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/>
    </row>
    <row r="68" spans="1:22" s="35" customFormat="1" ht="42.75">
      <c r="A68" s="39" t="s">
        <v>96</v>
      </c>
      <c r="B68" s="40" t="s">
        <v>972</v>
      </c>
      <c r="C68" s="41" t="s">
        <v>907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36"/>
    </row>
    <row r="69" spans="1:22" s="35" customFormat="1" ht="42.75">
      <c r="A69" s="39" t="s">
        <v>98</v>
      </c>
      <c r="B69" s="40" t="s">
        <v>973</v>
      </c>
      <c r="C69" s="41" t="s">
        <v>907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/>
    </row>
    <row r="70" spans="1:22" s="35" customFormat="1" ht="28.5">
      <c r="A70" s="39" t="s">
        <v>100</v>
      </c>
      <c r="B70" s="40" t="s">
        <v>974</v>
      </c>
      <c r="C70" s="41" t="s">
        <v>907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/>
    </row>
    <row r="71" spans="1:22">
      <c r="V71" s="63"/>
    </row>
    <row r="72" spans="1:22">
      <c r="V72" s="63"/>
    </row>
  </sheetData>
  <mergeCells count="30">
    <mergeCell ref="V13:V15"/>
    <mergeCell ref="A8:V8"/>
    <mergeCell ref="A9:V9"/>
    <mergeCell ref="A10:V10"/>
    <mergeCell ref="A11:V11"/>
    <mergeCell ref="A12:V12"/>
    <mergeCell ref="F13:G13"/>
    <mergeCell ref="S14:S15"/>
    <mergeCell ref="T13:U14"/>
    <mergeCell ref="A3:V3"/>
    <mergeCell ref="A4:V4"/>
    <mergeCell ref="A5:V5"/>
    <mergeCell ref="A6:V6"/>
    <mergeCell ref="A7:V7"/>
    <mergeCell ref="A17:C17"/>
    <mergeCell ref="H13:Q13"/>
    <mergeCell ref="R13:S13"/>
    <mergeCell ref="A13:A15"/>
    <mergeCell ref="B13:B15"/>
    <mergeCell ref="C13:C15"/>
    <mergeCell ref="D13:D15"/>
    <mergeCell ref="E13:E15"/>
    <mergeCell ref="P14:Q14"/>
    <mergeCell ref="R14:R15"/>
    <mergeCell ref="F14:F15"/>
    <mergeCell ref="G14:G15"/>
    <mergeCell ref="H14:I14"/>
    <mergeCell ref="J14:K14"/>
    <mergeCell ref="L14:M14"/>
    <mergeCell ref="N14:O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CA73"/>
  <sheetViews>
    <sheetView topLeftCell="B7" workbookViewId="0">
      <selection activeCell="E14" sqref="E14:BV14"/>
    </sheetView>
  </sheetViews>
  <sheetFormatPr defaultRowHeight="15"/>
  <cols>
    <col min="1" max="1" width="7.42578125" style="11" customWidth="1"/>
    <col min="2" max="2" width="46.5703125" style="11" customWidth="1"/>
    <col min="3" max="3" width="21.28515625" style="11" customWidth="1"/>
    <col min="4" max="4" width="19.7109375" style="11" customWidth="1"/>
    <col min="5" max="5" width="12.42578125" style="11" customWidth="1"/>
    <col min="6" max="6" width="10.85546875" style="11" customWidth="1"/>
    <col min="7" max="7" width="8" style="11" customWidth="1"/>
    <col min="8" max="8" width="7.28515625" style="11" customWidth="1"/>
    <col min="9" max="9" width="8.42578125" style="11" customWidth="1"/>
    <col min="10" max="10" width="9.140625" style="11"/>
    <col min="11" max="11" width="8" style="11" customWidth="1"/>
    <col min="12" max="12" width="14.140625" style="11" customWidth="1"/>
    <col min="13" max="18" width="9.140625" style="11"/>
    <col min="19" max="19" width="13.85546875" style="11" customWidth="1"/>
    <col min="20" max="25" width="9.140625" style="11"/>
    <col min="26" max="26" width="17.7109375" style="11" customWidth="1"/>
    <col min="27" max="32" width="9.140625" style="11"/>
    <col min="33" max="33" width="14.5703125" style="11" customWidth="1"/>
    <col min="34" max="39" width="9.140625" style="11"/>
    <col min="40" max="40" width="10" style="11" customWidth="1"/>
    <col min="41" max="16384" width="9.140625" style="11"/>
  </cols>
  <sheetData>
    <row r="1" spans="1:79" s="9" customFormat="1" ht="16.5"/>
    <row r="2" spans="1:79" s="9" customFormat="1" ht="16.5"/>
    <row r="3" spans="1:79" s="9" customFormat="1" ht="16.5"/>
    <row r="4" spans="1:79" s="9" customFormat="1" ht="43.5" customHeight="1">
      <c r="A4" s="109" t="s">
        <v>589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</row>
    <row r="5" spans="1:79" s="9" customFormat="1" ht="16.5">
      <c r="A5" s="109" t="s">
        <v>0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</row>
    <row r="6" spans="1:79" s="9" customFormat="1" ht="16.5" customHeight="1">
      <c r="A6" s="109" t="s">
        <v>16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</row>
    <row r="7" spans="1:79" s="9" customFormat="1" ht="16.5">
      <c r="A7" s="110" t="s">
        <v>590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</row>
    <row r="8" spans="1:79" s="9" customFormat="1" ht="16.5">
      <c r="A8" s="110" t="s">
        <v>1062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</row>
    <row r="9" spans="1:79" s="9" customFormat="1" ht="26.25" customHeight="1">
      <c r="A9" s="110" t="s">
        <v>975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</row>
    <row r="10" spans="1:79" s="9" customFormat="1" ht="16.5">
      <c r="A10" s="110" t="s">
        <v>1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</row>
    <row r="11" spans="1:79" s="9" customFormat="1" ht="16.5">
      <c r="A11" s="110" t="s">
        <v>1043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</row>
    <row r="12" spans="1:79" s="9" customFormat="1" ht="16.5">
      <c r="A12" s="110" t="s">
        <v>1024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</row>
    <row r="13" spans="1:79" s="9" customFormat="1" ht="16.5">
      <c r="A13" s="110" t="s">
        <v>2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</row>
    <row r="14" spans="1:79" s="64" customFormat="1" ht="27.75" customHeight="1">
      <c r="A14" s="135" t="s">
        <v>3</v>
      </c>
      <c r="B14" s="135" t="s">
        <v>4</v>
      </c>
      <c r="C14" s="135" t="s">
        <v>5</v>
      </c>
      <c r="D14" s="135" t="s">
        <v>591</v>
      </c>
      <c r="E14" s="135" t="s">
        <v>1047</v>
      </c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  <c r="AR14" s="135"/>
      <c r="AS14" s="135"/>
      <c r="AT14" s="135"/>
      <c r="AU14" s="135"/>
      <c r="AV14" s="135"/>
      <c r="AW14" s="135"/>
      <c r="AX14" s="135"/>
      <c r="AY14" s="135"/>
      <c r="AZ14" s="135"/>
      <c r="BA14" s="135"/>
      <c r="BB14" s="135"/>
      <c r="BC14" s="135"/>
      <c r="BD14" s="135"/>
      <c r="BE14" s="135"/>
      <c r="BF14" s="135"/>
      <c r="BG14" s="135"/>
      <c r="BH14" s="135"/>
      <c r="BI14" s="135"/>
      <c r="BJ14" s="135"/>
      <c r="BK14" s="135"/>
      <c r="BL14" s="135"/>
      <c r="BM14" s="135"/>
      <c r="BN14" s="135"/>
      <c r="BO14" s="135"/>
      <c r="BP14" s="135"/>
      <c r="BQ14" s="135"/>
      <c r="BR14" s="135"/>
      <c r="BS14" s="135"/>
      <c r="BT14" s="135"/>
      <c r="BU14" s="135"/>
      <c r="BV14" s="135"/>
      <c r="BW14" s="134" t="s">
        <v>627</v>
      </c>
      <c r="BX14" s="134"/>
      <c r="BY14" s="134"/>
      <c r="BZ14" s="134"/>
      <c r="CA14" s="108" t="s">
        <v>18</v>
      </c>
    </row>
    <row r="15" spans="1:79" s="64" customFormat="1">
      <c r="A15" s="135"/>
      <c r="B15" s="135"/>
      <c r="C15" s="135"/>
      <c r="D15" s="135"/>
      <c r="E15" s="135" t="s">
        <v>7</v>
      </c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 t="s">
        <v>8</v>
      </c>
      <c r="AO15" s="135"/>
      <c r="AP15" s="135"/>
      <c r="AQ15" s="135"/>
      <c r="AR15" s="135"/>
      <c r="AS15" s="135"/>
      <c r="AT15" s="135"/>
      <c r="AU15" s="135"/>
      <c r="AV15" s="135"/>
      <c r="AW15" s="135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4"/>
      <c r="BX15" s="134"/>
      <c r="BY15" s="134"/>
      <c r="BZ15" s="134"/>
      <c r="CA15" s="108"/>
    </row>
    <row r="16" spans="1:79" s="64" customFormat="1">
      <c r="A16" s="135"/>
      <c r="B16" s="135"/>
      <c r="C16" s="135"/>
      <c r="D16" s="135"/>
      <c r="E16" s="135" t="s">
        <v>575</v>
      </c>
      <c r="F16" s="135"/>
      <c r="G16" s="135"/>
      <c r="H16" s="135"/>
      <c r="I16" s="135"/>
      <c r="J16" s="135"/>
      <c r="K16" s="135"/>
      <c r="L16" s="135" t="s">
        <v>576</v>
      </c>
      <c r="M16" s="135"/>
      <c r="N16" s="135"/>
      <c r="O16" s="135"/>
      <c r="P16" s="135"/>
      <c r="Q16" s="135"/>
      <c r="R16" s="135"/>
      <c r="S16" s="135" t="s">
        <v>577</v>
      </c>
      <c r="T16" s="135"/>
      <c r="U16" s="135"/>
      <c r="V16" s="135"/>
      <c r="W16" s="135"/>
      <c r="X16" s="135"/>
      <c r="Y16" s="135"/>
      <c r="Z16" s="135" t="s">
        <v>578</v>
      </c>
      <c r="AA16" s="135"/>
      <c r="AB16" s="135"/>
      <c r="AC16" s="135"/>
      <c r="AD16" s="135"/>
      <c r="AE16" s="135"/>
      <c r="AF16" s="135"/>
      <c r="AG16" s="135" t="s">
        <v>579</v>
      </c>
      <c r="AH16" s="135"/>
      <c r="AI16" s="135"/>
      <c r="AJ16" s="135"/>
      <c r="AK16" s="135"/>
      <c r="AL16" s="135"/>
      <c r="AM16" s="135"/>
      <c r="AN16" s="135" t="s">
        <v>575</v>
      </c>
      <c r="AO16" s="135"/>
      <c r="AP16" s="135"/>
      <c r="AQ16" s="135"/>
      <c r="AR16" s="135"/>
      <c r="AS16" s="135"/>
      <c r="AT16" s="135"/>
      <c r="AU16" s="135" t="s">
        <v>576</v>
      </c>
      <c r="AV16" s="135"/>
      <c r="AW16" s="135"/>
      <c r="AX16" s="135"/>
      <c r="AY16" s="135"/>
      <c r="AZ16" s="135"/>
      <c r="BA16" s="135"/>
      <c r="BB16" s="135" t="s">
        <v>577</v>
      </c>
      <c r="BC16" s="135"/>
      <c r="BD16" s="135"/>
      <c r="BE16" s="135"/>
      <c r="BF16" s="135"/>
      <c r="BG16" s="135"/>
      <c r="BH16" s="135"/>
      <c r="BI16" s="135" t="s">
        <v>578</v>
      </c>
      <c r="BJ16" s="135"/>
      <c r="BK16" s="135"/>
      <c r="BL16" s="135"/>
      <c r="BM16" s="135"/>
      <c r="BN16" s="135"/>
      <c r="BO16" s="135"/>
      <c r="BP16" s="135" t="s">
        <v>579</v>
      </c>
      <c r="BQ16" s="135"/>
      <c r="BR16" s="135"/>
      <c r="BS16" s="135"/>
      <c r="BT16" s="135"/>
      <c r="BU16" s="135"/>
      <c r="BV16" s="135"/>
      <c r="BW16" s="134"/>
      <c r="BX16" s="134"/>
      <c r="BY16" s="134"/>
      <c r="BZ16" s="134"/>
      <c r="CA16" s="108"/>
    </row>
    <row r="17" spans="1:79" s="64" customFormat="1" ht="43.5" customHeight="1">
      <c r="A17" s="135"/>
      <c r="B17" s="135"/>
      <c r="C17" s="135"/>
      <c r="D17" s="135"/>
      <c r="E17" s="104" t="s">
        <v>23</v>
      </c>
      <c r="F17" s="135" t="s">
        <v>24</v>
      </c>
      <c r="G17" s="135"/>
      <c r="H17" s="135"/>
      <c r="I17" s="135"/>
      <c r="J17" s="135"/>
      <c r="K17" s="135"/>
      <c r="L17" s="104" t="s">
        <v>23</v>
      </c>
      <c r="M17" s="135" t="s">
        <v>24</v>
      </c>
      <c r="N17" s="135"/>
      <c r="O17" s="135"/>
      <c r="P17" s="135"/>
      <c r="Q17" s="135"/>
      <c r="R17" s="135"/>
      <c r="S17" s="104" t="s">
        <v>23</v>
      </c>
      <c r="T17" s="135" t="s">
        <v>24</v>
      </c>
      <c r="U17" s="135"/>
      <c r="V17" s="135"/>
      <c r="W17" s="135"/>
      <c r="X17" s="135"/>
      <c r="Y17" s="135"/>
      <c r="Z17" s="104" t="s">
        <v>23</v>
      </c>
      <c r="AA17" s="135" t="s">
        <v>24</v>
      </c>
      <c r="AB17" s="135"/>
      <c r="AC17" s="135"/>
      <c r="AD17" s="135"/>
      <c r="AE17" s="135"/>
      <c r="AF17" s="135"/>
      <c r="AG17" s="104" t="s">
        <v>23</v>
      </c>
      <c r="AH17" s="135" t="s">
        <v>24</v>
      </c>
      <c r="AI17" s="135"/>
      <c r="AJ17" s="135"/>
      <c r="AK17" s="135"/>
      <c r="AL17" s="135"/>
      <c r="AM17" s="135"/>
      <c r="AN17" s="104" t="s">
        <v>23</v>
      </c>
      <c r="AO17" s="135" t="s">
        <v>24</v>
      </c>
      <c r="AP17" s="135"/>
      <c r="AQ17" s="135"/>
      <c r="AR17" s="135"/>
      <c r="AS17" s="135"/>
      <c r="AT17" s="135"/>
      <c r="AU17" s="104" t="s">
        <v>23</v>
      </c>
      <c r="AV17" s="135" t="s">
        <v>24</v>
      </c>
      <c r="AW17" s="135"/>
      <c r="AX17" s="135"/>
      <c r="AY17" s="135"/>
      <c r="AZ17" s="135"/>
      <c r="BA17" s="135"/>
      <c r="BB17" s="104" t="s">
        <v>23</v>
      </c>
      <c r="BC17" s="135" t="s">
        <v>24</v>
      </c>
      <c r="BD17" s="135"/>
      <c r="BE17" s="135"/>
      <c r="BF17" s="135"/>
      <c r="BG17" s="135"/>
      <c r="BH17" s="135"/>
      <c r="BI17" s="104" t="s">
        <v>23</v>
      </c>
      <c r="BJ17" s="135" t="s">
        <v>24</v>
      </c>
      <c r="BK17" s="135"/>
      <c r="BL17" s="135"/>
      <c r="BM17" s="135"/>
      <c r="BN17" s="135"/>
      <c r="BO17" s="135"/>
      <c r="BP17" s="104" t="s">
        <v>23</v>
      </c>
      <c r="BQ17" s="135" t="s">
        <v>24</v>
      </c>
      <c r="BR17" s="135"/>
      <c r="BS17" s="135"/>
      <c r="BT17" s="135"/>
      <c r="BU17" s="135"/>
      <c r="BV17" s="135"/>
      <c r="BW17" s="136" t="s">
        <v>23</v>
      </c>
      <c r="BX17" s="137"/>
      <c r="BY17" s="136" t="s">
        <v>24</v>
      </c>
      <c r="BZ17" s="137"/>
      <c r="CA17" s="108"/>
    </row>
    <row r="18" spans="1:79" s="64" customFormat="1" ht="71.25" customHeight="1">
      <c r="A18" s="135"/>
      <c r="B18" s="135"/>
      <c r="C18" s="135"/>
      <c r="D18" s="135"/>
      <c r="E18" s="104" t="s">
        <v>587</v>
      </c>
      <c r="F18" s="104" t="s">
        <v>587</v>
      </c>
      <c r="G18" s="104" t="s">
        <v>25</v>
      </c>
      <c r="H18" s="104" t="s">
        <v>26</v>
      </c>
      <c r="I18" s="104" t="s">
        <v>27</v>
      </c>
      <c r="J18" s="104" t="s">
        <v>28</v>
      </c>
      <c r="K18" s="104" t="s">
        <v>29</v>
      </c>
      <c r="L18" s="104" t="s">
        <v>587</v>
      </c>
      <c r="M18" s="104" t="s">
        <v>587</v>
      </c>
      <c r="N18" s="104" t="s">
        <v>25</v>
      </c>
      <c r="O18" s="104" t="s">
        <v>26</v>
      </c>
      <c r="P18" s="104" t="s">
        <v>27</v>
      </c>
      <c r="Q18" s="104" t="s">
        <v>28</v>
      </c>
      <c r="R18" s="104" t="s">
        <v>29</v>
      </c>
      <c r="S18" s="104" t="s">
        <v>587</v>
      </c>
      <c r="T18" s="104" t="s">
        <v>19</v>
      </c>
      <c r="U18" s="104" t="s">
        <v>25</v>
      </c>
      <c r="V18" s="104" t="s">
        <v>26</v>
      </c>
      <c r="W18" s="104" t="s">
        <v>27</v>
      </c>
      <c r="X18" s="104" t="s">
        <v>28</v>
      </c>
      <c r="Y18" s="104" t="s">
        <v>29</v>
      </c>
      <c r="Z18" s="104" t="s">
        <v>19</v>
      </c>
      <c r="AA18" s="104" t="s">
        <v>19</v>
      </c>
      <c r="AB18" s="104" t="s">
        <v>25</v>
      </c>
      <c r="AC18" s="104" t="s">
        <v>26</v>
      </c>
      <c r="AD18" s="104" t="s">
        <v>27</v>
      </c>
      <c r="AE18" s="104" t="s">
        <v>28</v>
      </c>
      <c r="AF18" s="104" t="s">
        <v>29</v>
      </c>
      <c r="AG18" s="104" t="s">
        <v>19</v>
      </c>
      <c r="AH18" s="104" t="s">
        <v>19</v>
      </c>
      <c r="AI18" s="104" t="s">
        <v>25</v>
      </c>
      <c r="AJ18" s="104" t="s">
        <v>26</v>
      </c>
      <c r="AK18" s="104" t="s">
        <v>27</v>
      </c>
      <c r="AL18" s="104" t="s">
        <v>28</v>
      </c>
      <c r="AM18" s="104" t="s">
        <v>29</v>
      </c>
      <c r="AN18" s="104" t="s">
        <v>19</v>
      </c>
      <c r="AO18" s="104" t="s">
        <v>19</v>
      </c>
      <c r="AP18" s="104" t="s">
        <v>25</v>
      </c>
      <c r="AQ18" s="104" t="s">
        <v>26</v>
      </c>
      <c r="AR18" s="104" t="s">
        <v>27</v>
      </c>
      <c r="AS18" s="104" t="s">
        <v>28</v>
      </c>
      <c r="AT18" s="104" t="s">
        <v>29</v>
      </c>
      <c r="AU18" s="104" t="s">
        <v>19</v>
      </c>
      <c r="AV18" s="104" t="s">
        <v>19</v>
      </c>
      <c r="AW18" s="104" t="s">
        <v>25</v>
      </c>
      <c r="AX18" s="104" t="s">
        <v>27</v>
      </c>
      <c r="AY18" s="104" t="s">
        <v>27</v>
      </c>
      <c r="AZ18" s="104" t="s">
        <v>28</v>
      </c>
      <c r="BA18" s="104" t="s">
        <v>29</v>
      </c>
      <c r="BB18" s="104" t="s">
        <v>587</v>
      </c>
      <c r="BC18" s="104" t="s">
        <v>587</v>
      </c>
      <c r="BD18" s="104" t="s">
        <v>25</v>
      </c>
      <c r="BE18" s="104" t="s">
        <v>26</v>
      </c>
      <c r="BF18" s="104" t="s">
        <v>27</v>
      </c>
      <c r="BG18" s="104" t="s">
        <v>28</v>
      </c>
      <c r="BH18" s="104" t="s">
        <v>29</v>
      </c>
      <c r="BI18" s="104" t="s">
        <v>19</v>
      </c>
      <c r="BJ18" s="104" t="s">
        <v>19</v>
      </c>
      <c r="BK18" s="104" t="s">
        <v>25</v>
      </c>
      <c r="BL18" s="104" t="s">
        <v>26</v>
      </c>
      <c r="BM18" s="104" t="s">
        <v>27</v>
      </c>
      <c r="BN18" s="104" t="s">
        <v>28</v>
      </c>
      <c r="BO18" s="104" t="s">
        <v>29</v>
      </c>
      <c r="BP18" s="104" t="s">
        <v>19</v>
      </c>
      <c r="BQ18" s="104" t="s">
        <v>587</v>
      </c>
      <c r="BR18" s="104" t="s">
        <v>25</v>
      </c>
      <c r="BS18" s="104" t="s">
        <v>26</v>
      </c>
      <c r="BT18" s="104" t="s">
        <v>27</v>
      </c>
      <c r="BU18" s="104" t="s">
        <v>28</v>
      </c>
      <c r="BV18" s="104" t="s">
        <v>29</v>
      </c>
      <c r="BW18" s="104" t="s">
        <v>19</v>
      </c>
      <c r="BX18" s="104" t="s">
        <v>14</v>
      </c>
      <c r="BY18" s="104" t="s">
        <v>19</v>
      </c>
      <c r="BZ18" s="104" t="s">
        <v>14</v>
      </c>
      <c r="CA18" s="108"/>
    </row>
    <row r="19" spans="1:79" s="66" customFormat="1">
      <c r="A19" s="5">
        <v>1</v>
      </c>
      <c r="B19" s="5">
        <v>2</v>
      </c>
      <c r="C19" s="5">
        <v>3</v>
      </c>
      <c r="D19" s="5">
        <v>4</v>
      </c>
      <c r="E19" s="10" t="s">
        <v>592</v>
      </c>
      <c r="F19" s="10" t="s">
        <v>593</v>
      </c>
      <c r="G19" s="10" t="s">
        <v>594</v>
      </c>
      <c r="H19" s="10" t="s">
        <v>595</v>
      </c>
      <c r="I19" s="10" t="s">
        <v>596</v>
      </c>
      <c r="J19" s="10" t="s">
        <v>597</v>
      </c>
      <c r="K19" s="10" t="s">
        <v>598</v>
      </c>
      <c r="L19" s="10" t="s">
        <v>599</v>
      </c>
      <c r="M19" s="10" t="s">
        <v>600</v>
      </c>
      <c r="N19" s="10" t="s">
        <v>601</v>
      </c>
      <c r="O19" s="10" t="s">
        <v>602</v>
      </c>
      <c r="P19" s="10" t="s">
        <v>603</v>
      </c>
      <c r="Q19" s="10" t="s">
        <v>604</v>
      </c>
      <c r="R19" s="10" t="s">
        <v>605</v>
      </c>
      <c r="S19" s="10" t="s">
        <v>606</v>
      </c>
      <c r="T19" s="10" t="s">
        <v>607</v>
      </c>
      <c r="U19" s="10" t="s">
        <v>608</v>
      </c>
      <c r="V19" s="10" t="s">
        <v>609</v>
      </c>
      <c r="W19" s="10" t="s">
        <v>610</v>
      </c>
      <c r="X19" s="10" t="s">
        <v>611</v>
      </c>
      <c r="Y19" s="10" t="s">
        <v>612</v>
      </c>
      <c r="Z19" s="10" t="s">
        <v>613</v>
      </c>
      <c r="AA19" s="10" t="s">
        <v>614</v>
      </c>
      <c r="AB19" s="10" t="s">
        <v>615</v>
      </c>
      <c r="AC19" s="10" t="s">
        <v>616</v>
      </c>
      <c r="AD19" s="10" t="s">
        <v>617</v>
      </c>
      <c r="AE19" s="10" t="s">
        <v>618</v>
      </c>
      <c r="AF19" s="10" t="s">
        <v>619</v>
      </c>
      <c r="AG19" s="10" t="s">
        <v>620</v>
      </c>
      <c r="AH19" s="10" t="s">
        <v>621</v>
      </c>
      <c r="AI19" s="10" t="s">
        <v>622</v>
      </c>
      <c r="AJ19" s="10" t="s">
        <v>623</v>
      </c>
      <c r="AK19" s="10" t="s">
        <v>624</v>
      </c>
      <c r="AL19" s="10" t="s">
        <v>625</v>
      </c>
      <c r="AM19" s="10" t="s">
        <v>626</v>
      </c>
      <c r="AN19" s="10" t="s">
        <v>628</v>
      </c>
      <c r="AO19" s="10" t="s">
        <v>629</v>
      </c>
      <c r="AP19" s="10" t="s">
        <v>630</v>
      </c>
      <c r="AQ19" s="10" t="s">
        <v>631</v>
      </c>
      <c r="AR19" s="10" t="s">
        <v>632</v>
      </c>
      <c r="AS19" s="10" t="s">
        <v>633</v>
      </c>
      <c r="AT19" s="10" t="s">
        <v>634</v>
      </c>
      <c r="AU19" s="10" t="s">
        <v>635</v>
      </c>
      <c r="AV19" s="10" t="s">
        <v>636</v>
      </c>
      <c r="AW19" s="10" t="s">
        <v>637</v>
      </c>
      <c r="AX19" s="10" t="s">
        <v>638</v>
      </c>
      <c r="AY19" s="10" t="s">
        <v>639</v>
      </c>
      <c r="AZ19" s="10" t="s">
        <v>640</v>
      </c>
      <c r="BA19" s="10" t="s">
        <v>641</v>
      </c>
      <c r="BB19" s="10" t="s">
        <v>642</v>
      </c>
      <c r="BC19" s="10" t="s">
        <v>643</v>
      </c>
      <c r="BD19" s="10" t="s">
        <v>644</v>
      </c>
      <c r="BE19" s="10" t="s">
        <v>645</v>
      </c>
      <c r="BF19" s="10" t="s">
        <v>646</v>
      </c>
      <c r="BG19" s="10" t="s">
        <v>647</v>
      </c>
      <c r="BH19" s="10" t="s">
        <v>648</v>
      </c>
      <c r="BI19" s="10" t="s">
        <v>649</v>
      </c>
      <c r="BJ19" s="10" t="s">
        <v>650</v>
      </c>
      <c r="BK19" s="10" t="s">
        <v>651</v>
      </c>
      <c r="BL19" s="10" t="s">
        <v>652</v>
      </c>
      <c r="BM19" s="10" t="s">
        <v>653</v>
      </c>
      <c r="BN19" s="10" t="s">
        <v>654</v>
      </c>
      <c r="BO19" s="10" t="s">
        <v>655</v>
      </c>
      <c r="BP19" s="10" t="s">
        <v>656</v>
      </c>
      <c r="BQ19" s="10" t="s">
        <v>657</v>
      </c>
      <c r="BR19" s="10" t="s">
        <v>658</v>
      </c>
      <c r="BS19" s="10" t="s">
        <v>659</v>
      </c>
      <c r="BT19" s="10" t="s">
        <v>660</v>
      </c>
      <c r="BU19" s="10" t="s">
        <v>661</v>
      </c>
      <c r="BV19" s="10" t="s">
        <v>662</v>
      </c>
      <c r="BW19" s="10">
        <v>7</v>
      </c>
      <c r="BX19" s="10">
        <v>8</v>
      </c>
      <c r="BY19" s="10">
        <v>9</v>
      </c>
      <c r="BZ19" s="10">
        <v>10</v>
      </c>
      <c r="CA19" s="65">
        <v>11</v>
      </c>
    </row>
    <row r="20" spans="1:79" s="67" customFormat="1" ht="28.5" customHeight="1">
      <c r="A20" s="138" t="s">
        <v>21</v>
      </c>
      <c r="B20" s="138"/>
      <c r="C20" s="138"/>
      <c r="D20" s="24">
        <v>0</v>
      </c>
      <c r="E20" s="24">
        <v>0</v>
      </c>
      <c r="F20" s="24">
        <f>F21+F22+F23+F24+F25+F26</f>
        <v>3.2919999999999998</v>
      </c>
      <c r="G20" s="24">
        <f>G22</f>
        <v>0</v>
      </c>
      <c r="H20" s="24">
        <v>0</v>
      </c>
      <c r="I20" s="24">
        <f>I22+I24</f>
        <v>1.93</v>
      </c>
      <c r="J20" s="24">
        <v>0</v>
      </c>
      <c r="K20" s="24">
        <f>K22</f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  <c r="AA20" s="24">
        <f>AA21+AA22+AA23+AA24+AA25+AA26</f>
        <v>0</v>
      </c>
      <c r="AB20" s="24">
        <f>AB22</f>
        <v>0</v>
      </c>
      <c r="AC20" s="24">
        <v>0</v>
      </c>
      <c r="AD20" s="24">
        <f>AD24</f>
        <v>0</v>
      </c>
      <c r="AE20" s="24">
        <v>0</v>
      </c>
      <c r="AF20" s="24">
        <f>AF21</f>
        <v>0</v>
      </c>
      <c r="AG20" s="24">
        <v>0</v>
      </c>
      <c r="AH20" s="24">
        <f>AH21+AH22+AH23+AH24+AH25+AH26</f>
        <v>3.2919999999999998</v>
      </c>
      <c r="AI20" s="24">
        <v>0</v>
      </c>
      <c r="AJ20" s="24">
        <v>0</v>
      </c>
      <c r="AK20" s="24">
        <f>AK22</f>
        <v>1.93</v>
      </c>
      <c r="AL20" s="24">
        <v>0</v>
      </c>
      <c r="AM20" s="24">
        <f>AM22</f>
        <v>0</v>
      </c>
      <c r="AN20" s="25">
        <v>0</v>
      </c>
      <c r="AO20" s="25">
        <v>0</v>
      </c>
      <c r="AP20" s="25">
        <v>0</v>
      </c>
      <c r="AQ20" s="25">
        <v>0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  <c r="BB20" s="25">
        <v>0</v>
      </c>
      <c r="BC20" s="25">
        <v>0</v>
      </c>
      <c r="BD20" s="25">
        <v>0</v>
      </c>
      <c r="BE20" s="25">
        <v>0</v>
      </c>
      <c r="BF20" s="25">
        <v>0</v>
      </c>
      <c r="BG20" s="25">
        <v>0</v>
      </c>
      <c r="BH20" s="25">
        <v>0</v>
      </c>
      <c r="BI20" s="25">
        <v>0</v>
      </c>
      <c r="BJ20" s="25">
        <v>0</v>
      </c>
      <c r="BK20" s="25">
        <v>0</v>
      </c>
      <c r="BL20" s="25">
        <v>0</v>
      </c>
      <c r="BM20" s="25">
        <v>0</v>
      </c>
      <c r="BN20" s="25">
        <v>0</v>
      </c>
      <c r="BO20" s="25">
        <v>0</v>
      </c>
      <c r="BP20" s="25">
        <v>0</v>
      </c>
      <c r="BQ20" s="25">
        <v>0</v>
      </c>
      <c r="BR20" s="25">
        <v>0</v>
      </c>
      <c r="BS20" s="25">
        <v>0</v>
      </c>
      <c r="BT20" s="25">
        <v>0</v>
      </c>
      <c r="BU20" s="25">
        <v>0</v>
      </c>
      <c r="BV20" s="25">
        <v>0</v>
      </c>
      <c r="BW20" s="25">
        <v>0</v>
      </c>
      <c r="BX20" s="25">
        <v>0</v>
      </c>
      <c r="BY20" s="25">
        <v>0</v>
      </c>
      <c r="BZ20" s="25">
        <v>0</v>
      </c>
      <c r="CA20" s="25"/>
    </row>
    <row r="21" spans="1:79" ht="15" customHeight="1">
      <c r="A21" s="32" t="s">
        <v>905</v>
      </c>
      <c r="B21" s="33" t="s">
        <v>906</v>
      </c>
      <c r="C21" s="34" t="s">
        <v>907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24">
        <v>0</v>
      </c>
      <c r="AB21" s="24">
        <v>0</v>
      </c>
      <c r="AC21" s="24">
        <v>0</v>
      </c>
      <c r="AD21" s="24">
        <v>0</v>
      </c>
      <c r="AE21" s="24">
        <v>0</v>
      </c>
      <c r="AF21" s="24">
        <v>0</v>
      </c>
      <c r="AG21" s="24">
        <v>0</v>
      </c>
      <c r="AH21" s="24">
        <v>0</v>
      </c>
      <c r="AI21" s="24">
        <v>0</v>
      </c>
      <c r="AJ21" s="24">
        <v>0</v>
      </c>
      <c r="AK21" s="24">
        <v>0</v>
      </c>
      <c r="AL21" s="24">
        <v>0</v>
      </c>
      <c r="AM21" s="24">
        <v>0</v>
      </c>
      <c r="AN21" s="26">
        <v>0</v>
      </c>
      <c r="AO21" s="26">
        <v>0</v>
      </c>
      <c r="AP21" s="26">
        <v>0</v>
      </c>
      <c r="AQ21" s="26">
        <v>0</v>
      </c>
      <c r="AR21" s="26">
        <v>0</v>
      </c>
      <c r="AS21" s="26">
        <v>0</v>
      </c>
      <c r="AT21" s="26">
        <v>0</v>
      </c>
      <c r="AU21" s="26">
        <v>0</v>
      </c>
      <c r="AV21" s="26">
        <v>0</v>
      </c>
      <c r="AW21" s="26">
        <v>0</v>
      </c>
      <c r="AX21" s="26">
        <v>0</v>
      </c>
      <c r="AY21" s="26">
        <v>0</v>
      </c>
      <c r="AZ21" s="26">
        <v>0</v>
      </c>
      <c r="BA21" s="26">
        <v>0</v>
      </c>
      <c r="BB21" s="26">
        <v>0</v>
      </c>
      <c r="BC21" s="26">
        <v>0</v>
      </c>
      <c r="BD21" s="26">
        <v>0</v>
      </c>
      <c r="BE21" s="26">
        <v>0</v>
      </c>
      <c r="BF21" s="26">
        <v>0</v>
      </c>
      <c r="BG21" s="26">
        <v>0</v>
      </c>
      <c r="BH21" s="26">
        <v>0</v>
      </c>
      <c r="BI21" s="26">
        <v>0</v>
      </c>
      <c r="BJ21" s="26">
        <v>0</v>
      </c>
      <c r="BK21" s="26">
        <v>0</v>
      </c>
      <c r="BL21" s="26">
        <v>0</v>
      </c>
      <c r="BM21" s="26">
        <v>0</v>
      </c>
      <c r="BN21" s="26">
        <v>0</v>
      </c>
      <c r="BO21" s="26">
        <v>0</v>
      </c>
      <c r="BP21" s="26">
        <v>0</v>
      </c>
      <c r="BQ21" s="26">
        <v>0</v>
      </c>
      <c r="BR21" s="26">
        <v>0</v>
      </c>
      <c r="BS21" s="26">
        <v>0</v>
      </c>
      <c r="BT21" s="26">
        <v>0</v>
      </c>
      <c r="BU21" s="26">
        <v>0</v>
      </c>
      <c r="BV21" s="26">
        <v>0</v>
      </c>
      <c r="BW21" s="26">
        <v>0</v>
      </c>
      <c r="BX21" s="26">
        <v>0</v>
      </c>
      <c r="BY21" s="26">
        <v>0</v>
      </c>
      <c r="BZ21" s="26">
        <v>0</v>
      </c>
      <c r="CA21" s="26"/>
    </row>
    <row r="22" spans="1:79" s="35" customFormat="1" ht="28.5">
      <c r="A22" s="32" t="s">
        <v>908</v>
      </c>
      <c r="B22" s="33" t="s">
        <v>909</v>
      </c>
      <c r="C22" s="34" t="s">
        <v>907</v>
      </c>
      <c r="D22" s="24">
        <v>0</v>
      </c>
      <c r="E22" s="24">
        <v>0</v>
      </c>
      <c r="F22" s="24">
        <f>F48</f>
        <v>3.2919999999999998</v>
      </c>
      <c r="G22" s="24">
        <f t="shared" ref="G22:K22" si="0">G48</f>
        <v>0</v>
      </c>
      <c r="H22" s="24">
        <f t="shared" si="0"/>
        <v>0</v>
      </c>
      <c r="I22" s="24">
        <f t="shared" si="0"/>
        <v>1.93</v>
      </c>
      <c r="J22" s="24">
        <f t="shared" si="0"/>
        <v>0</v>
      </c>
      <c r="K22" s="24">
        <f t="shared" si="0"/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f>AA48</f>
        <v>0</v>
      </c>
      <c r="AB22" s="24">
        <f>AB27</f>
        <v>0</v>
      </c>
      <c r="AC22" s="24">
        <v>0</v>
      </c>
      <c r="AD22" s="24">
        <v>0</v>
      </c>
      <c r="AE22" s="24">
        <v>0</v>
      </c>
      <c r="AF22" s="24">
        <v>0</v>
      </c>
      <c r="AG22" s="24">
        <v>0</v>
      </c>
      <c r="AH22" s="105">
        <f>AH27</f>
        <v>3.2919999999999998</v>
      </c>
      <c r="AI22" s="24">
        <f>AI27</f>
        <v>0</v>
      </c>
      <c r="AJ22" s="24">
        <v>0</v>
      </c>
      <c r="AK22" s="24">
        <f>AK27</f>
        <v>1.93</v>
      </c>
      <c r="AL22" s="24">
        <v>0</v>
      </c>
      <c r="AM22" s="24">
        <f>AM27</f>
        <v>0</v>
      </c>
      <c r="AN22" s="25">
        <v>0</v>
      </c>
      <c r="AO22" s="25">
        <v>0</v>
      </c>
      <c r="AP22" s="25">
        <v>0</v>
      </c>
      <c r="AQ22" s="25">
        <v>0</v>
      </c>
      <c r="AR22" s="25">
        <v>0</v>
      </c>
      <c r="AS22" s="25">
        <v>0</v>
      </c>
      <c r="AT22" s="25">
        <v>0</v>
      </c>
      <c r="AU22" s="25">
        <v>0</v>
      </c>
      <c r="AV22" s="25">
        <v>0</v>
      </c>
      <c r="AW22" s="25">
        <v>0</v>
      </c>
      <c r="AX22" s="25">
        <v>0</v>
      </c>
      <c r="AY22" s="25">
        <v>0</v>
      </c>
      <c r="AZ22" s="25">
        <v>0</v>
      </c>
      <c r="BA22" s="25">
        <v>0</v>
      </c>
      <c r="BB22" s="25">
        <v>0</v>
      </c>
      <c r="BC22" s="25">
        <v>0</v>
      </c>
      <c r="BD22" s="25">
        <v>0</v>
      </c>
      <c r="BE22" s="25">
        <v>0</v>
      </c>
      <c r="BF22" s="25">
        <v>0</v>
      </c>
      <c r="BG22" s="25">
        <v>0</v>
      </c>
      <c r="BH22" s="25">
        <v>0</v>
      </c>
      <c r="BI22" s="25">
        <v>0</v>
      </c>
      <c r="BJ22" s="25">
        <v>0</v>
      </c>
      <c r="BK22" s="25">
        <v>0</v>
      </c>
      <c r="BL22" s="25">
        <v>0</v>
      </c>
      <c r="BM22" s="25">
        <v>0</v>
      </c>
      <c r="BN22" s="25">
        <v>0</v>
      </c>
      <c r="BO22" s="25">
        <v>0</v>
      </c>
      <c r="BP22" s="25">
        <v>0</v>
      </c>
      <c r="BQ22" s="25">
        <v>0</v>
      </c>
      <c r="BR22" s="25">
        <v>0</v>
      </c>
      <c r="BS22" s="25">
        <v>0</v>
      </c>
      <c r="BT22" s="25">
        <v>0</v>
      </c>
      <c r="BU22" s="25">
        <v>0</v>
      </c>
      <c r="BV22" s="25">
        <v>0</v>
      </c>
      <c r="BW22" s="25">
        <v>0</v>
      </c>
      <c r="BX22" s="25">
        <v>0</v>
      </c>
      <c r="BY22" s="25">
        <v>0</v>
      </c>
      <c r="BZ22" s="25">
        <v>0</v>
      </c>
      <c r="CA22" s="25"/>
    </row>
    <row r="23" spans="1:79" ht="57">
      <c r="A23" s="32" t="s">
        <v>910</v>
      </c>
      <c r="B23" s="33" t="s">
        <v>911</v>
      </c>
      <c r="C23" s="34" t="s">
        <v>907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F23" s="24">
        <v>0</v>
      </c>
      <c r="AG23" s="24">
        <v>0</v>
      </c>
      <c r="AH23" s="24">
        <v>0</v>
      </c>
      <c r="AI23" s="24">
        <v>0</v>
      </c>
      <c r="AJ23" s="24">
        <v>0</v>
      </c>
      <c r="AK23" s="24">
        <v>0</v>
      </c>
      <c r="AL23" s="24">
        <v>0</v>
      </c>
      <c r="AM23" s="24">
        <v>0</v>
      </c>
      <c r="AN23" s="26">
        <v>0</v>
      </c>
      <c r="AO23" s="26">
        <v>0</v>
      </c>
      <c r="AP23" s="26">
        <v>0</v>
      </c>
      <c r="AQ23" s="26">
        <v>0</v>
      </c>
      <c r="AR23" s="26">
        <v>0</v>
      </c>
      <c r="AS23" s="26">
        <v>0</v>
      </c>
      <c r="AT23" s="26">
        <v>0</v>
      </c>
      <c r="AU23" s="26">
        <v>0</v>
      </c>
      <c r="AV23" s="26">
        <v>0</v>
      </c>
      <c r="AW23" s="26">
        <v>0</v>
      </c>
      <c r="AX23" s="26">
        <v>0</v>
      </c>
      <c r="AY23" s="26">
        <v>0</v>
      </c>
      <c r="AZ23" s="26">
        <v>0</v>
      </c>
      <c r="BA23" s="26">
        <v>0</v>
      </c>
      <c r="BB23" s="26">
        <v>0</v>
      </c>
      <c r="BC23" s="26">
        <v>0</v>
      </c>
      <c r="BD23" s="26">
        <v>0</v>
      </c>
      <c r="BE23" s="26">
        <v>0</v>
      </c>
      <c r="BF23" s="26">
        <v>0</v>
      </c>
      <c r="BG23" s="26">
        <v>0</v>
      </c>
      <c r="BH23" s="26">
        <v>0</v>
      </c>
      <c r="BI23" s="26">
        <v>0</v>
      </c>
      <c r="BJ23" s="26">
        <v>0</v>
      </c>
      <c r="BK23" s="26">
        <v>0</v>
      </c>
      <c r="BL23" s="26">
        <v>0</v>
      </c>
      <c r="BM23" s="26">
        <v>0</v>
      </c>
      <c r="BN23" s="26">
        <v>0</v>
      </c>
      <c r="BO23" s="26">
        <v>0</v>
      </c>
      <c r="BP23" s="26">
        <v>0</v>
      </c>
      <c r="BQ23" s="26">
        <v>0</v>
      </c>
      <c r="BR23" s="26">
        <v>0</v>
      </c>
      <c r="BS23" s="26">
        <v>0</v>
      </c>
      <c r="BT23" s="26">
        <v>0</v>
      </c>
      <c r="BU23" s="26">
        <v>0</v>
      </c>
      <c r="BV23" s="26">
        <v>0</v>
      </c>
      <c r="BW23" s="26">
        <v>0</v>
      </c>
      <c r="BX23" s="26">
        <v>0</v>
      </c>
      <c r="BY23" s="26">
        <v>0</v>
      </c>
      <c r="BZ23" s="26">
        <v>0</v>
      </c>
      <c r="CA23" s="26"/>
    </row>
    <row r="24" spans="1:79" s="35" customFormat="1" ht="28.5">
      <c r="A24" s="32" t="s">
        <v>912</v>
      </c>
      <c r="B24" s="33" t="s">
        <v>913</v>
      </c>
      <c r="C24" s="34" t="s">
        <v>907</v>
      </c>
      <c r="D24" s="24">
        <v>0</v>
      </c>
      <c r="E24" s="24">
        <v>0</v>
      </c>
      <c r="F24" s="24">
        <f>F71</f>
        <v>0</v>
      </c>
      <c r="G24" s="24">
        <v>0</v>
      </c>
      <c r="H24" s="24">
        <v>0</v>
      </c>
      <c r="I24" s="24">
        <f>I71</f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105">
        <f>AA71</f>
        <v>0</v>
      </c>
      <c r="AB24" s="24">
        <v>0</v>
      </c>
      <c r="AC24" s="24">
        <v>0</v>
      </c>
      <c r="AD24" s="24">
        <f>AD71</f>
        <v>0</v>
      </c>
      <c r="AE24" s="24">
        <v>0</v>
      </c>
      <c r="AF24" s="24">
        <v>0</v>
      </c>
      <c r="AG24" s="24">
        <v>0</v>
      </c>
      <c r="AH24" s="24">
        <v>0</v>
      </c>
      <c r="AI24" s="24">
        <v>0</v>
      </c>
      <c r="AJ24" s="24">
        <v>0</v>
      </c>
      <c r="AK24" s="24">
        <v>0</v>
      </c>
      <c r="AL24" s="24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  <c r="BE24" s="25">
        <v>0</v>
      </c>
      <c r="BF24" s="25">
        <v>0</v>
      </c>
      <c r="BG24" s="25">
        <v>0</v>
      </c>
      <c r="BH24" s="25">
        <v>0</v>
      </c>
      <c r="BI24" s="25">
        <v>0</v>
      </c>
      <c r="BJ24" s="25">
        <v>0</v>
      </c>
      <c r="BK24" s="25">
        <v>0</v>
      </c>
      <c r="BL24" s="25">
        <v>0</v>
      </c>
      <c r="BM24" s="25">
        <v>0</v>
      </c>
      <c r="BN24" s="25">
        <v>0</v>
      </c>
      <c r="BO24" s="25">
        <v>0</v>
      </c>
      <c r="BP24" s="25">
        <v>0</v>
      </c>
      <c r="BQ24" s="25">
        <v>0</v>
      </c>
      <c r="BR24" s="25">
        <v>0</v>
      </c>
      <c r="BS24" s="25">
        <v>0</v>
      </c>
      <c r="BT24" s="25">
        <v>0</v>
      </c>
      <c r="BU24" s="25">
        <v>0</v>
      </c>
      <c r="BV24" s="25">
        <v>0</v>
      </c>
      <c r="BW24" s="25">
        <v>0</v>
      </c>
      <c r="BX24" s="25">
        <v>0</v>
      </c>
      <c r="BY24" s="25">
        <v>0</v>
      </c>
      <c r="BZ24" s="25">
        <v>0</v>
      </c>
      <c r="CA24" s="25"/>
    </row>
    <row r="25" spans="1:79" ht="42.75">
      <c r="A25" s="32" t="s">
        <v>914</v>
      </c>
      <c r="B25" s="33" t="s">
        <v>915</v>
      </c>
      <c r="C25" s="34" t="s">
        <v>907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24">
        <v>0</v>
      </c>
      <c r="AI25" s="24">
        <v>0</v>
      </c>
      <c r="AJ25" s="24">
        <v>0</v>
      </c>
      <c r="AK25" s="24">
        <v>0</v>
      </c>
      <c r="AL25" s="24">
        <v>0</v>
      </c>
      <c r="AM25" s="24">
        <v>0</v>
      </c>
      <c r="AN25" s="26">
        <v>0</v>
      </c>
      <c r="AO25" s="26">
        <v>0</v>
      </c>
      <c r="AP25" s="26">
        <v>0</v>
      </c>
      <c r="AQ25" s="26">
        <v>0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  <c r="AW25" s="26">
        <v>0</v>
      </c>
      <c r="AX25" s="26">
        <v>0</v>
      </c>
      <c r="AY25" s="26">
        <v>0</v>
      </c>
      <c r="AZ25" s="26">
        <v>0</v>
      </c>
      <c r="BA25" s="26">
        <v>0</v>
      </c>
      <c r="BB25" s="26">
        <v>0</v>
      </c>
      <c r="BC25" s="26">
        <v>0</v>
      </c>
      <c r="BD25" s="26">
        <v>0</v>
      </c>
      <c r="BE25" s="26">
        <v>0</v>
      </c>
      <c r="BF25" s="26">
        <v>0</v>
      </c>
      <c r="BG25" s="26">
        <v>0</v>
      </c>
      <c r="BH25" s="26">
        <v>0</v>
      </c>
      <c r="BI25" s="26">
        <v>0</v>
      </c>
      <c r="BJ25" s="26">
        <v>0</v>
      </c>
      <c r="BK25" s="26">
        <v>0</v>
      </c>
      <c r="BL25" s="26">
        <v>0</v>
      </c>
      <c r="BM25" s="26">
        <v>0</v>
      </c>
      <c r="BN25" s="26">
        <v>0</v>
      </c>
      <c r="BO25" s="26">
        <v>0</v>
      </c>
      <c r="BP25" s="26">
        <v>0</v>
      </c>
      <c r="BQ25" s="26">
        <v>0</v>
      </c>
      <c r="BR25" s="26">
        <v>0</v>
      </c>
      <c r="BS25" s="26">
        <v>0</v>
      </c>
      <c r="BT25" s="26">
        <v>0</v>
      </c>
      <c r="BU25" s="26">
        <v>0</v>
      </c>
      <c r="BV25" s="26">
        <v>0</v>
      </c>
      <c r="BW25" s="26">
        <v>0</v>
      </c>
      <c r="BX25" s="26">
        <v>0</v>
      </c>
      <c r="BY25" s="26">
        <v>0</v>
      </c>
      <c r="BZ25" s="26">
        <v>0</v>
      </c>
      <c r="CA25" s="26"/>
    </row>
    <row r="26" spans="1:79">
      <c r="A26" s="32" t="s">
        <v>916</v>
      </c>
      <c r="B26" s="33" t="s">
        <v>917</v>
      </c>
      <c r="C26" s="34" t="s">
        <v>907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  <c r="AD26" s="24">
        <v>0</v>
      </c>
      <c r="AE26" s="24">
        <v>0</v>
      </c>
      <c r="AF26" s="24">
        <v>0</v>
      </c>
      <c r="AG26" s="24">
        <v>0</v>
      </c>
      <c r="AH26" s="24">
        <v>0</v>
      </c>
      <c r="AI26" s="24">
        <v>0</v>
      </c>
      <c r="AJ26" s="24">
        <v>0</v>
      </c>
      <c r="AK26" s="24">
        <v>0</v>
      </c>
      <c r="AL26" s="24">
        <v>0</v>
      </c>
      <c r="AM26" s="24">
        <v>0</v>
      </c>
      <c r="AN26" s="26">
        <v>0</v>
      </c>
      <c r="AO26" s="26">
        <v>0</v>
      </c>
      <c r="AP26" s="26">
        <v>0</v>
      </c>
      <c r="AQ26" s="26">
        <v>0</v>
      </c>
      <c r="AR26" s="26">
        <v>0</v>
      </c>
      <c r="AS26" s="26">
        <v>0</v>
      </c>
      <c r="AT26" s="26">
        <v>0</v>
      </c>
      <c r="AU26" s="26">
        <v>0</v>
      </c>
      <c r="AV26" s="26">
        <v>0</v>
      </c>
      <c r="AW26" s="26">
        <v>0</v>
      </c>
      <c r="AX26" s="26">
        <v>0</v>
      </c>
      <c r="AY26" s="26">
        <v>0</v>
      </c>
      <c r="AZ26" s="26">
        <v>0</v>
      </c>
      <c r="BA26" s="26">
        <v>0</v>
      </c>
      <c r="BB26" s="26">
        <v>0</v>
      </c>
      <c r="BC26" s="26">
        <v>0</v>
      </c>
      <c r="BD26" s="26">
        <v>0</v>
      </c>
      <c r="BE26" s="26">
        <v>0</v>
      </c>
      <c r="BF26" s="26">
        <v>0</v>
      </c>
      <c r="BG26" s="26">
        <v>0</v>
      </c>
      <c r="BH26" s="26">
        <v>0</v>
      </c>
      <c r="BI26" s="26">
        <v>0</v>
      </c>
      <c r="BJ26" s="26">
        <v>0</v>
      </c>
      <c r="BK26" s="26">
        <v>0</v>
      </c>
      <c r="BL26" s="26">
        <v>0</v>
      </c>
      <c r="BM26" s="26">
        <v>0</v>
      </c>
      <c r="BN26" s="26">
        <v>0</v>
      </c>
      <c r="BO26" s="26">
        <v>0</v>
      </c>
      <c r="BP26" s="26">
        <v>0</v>
      </c>
      <c r="BQ26" s="26">
        <v>0</v>
      </c>
      <c r="BR26" s="26">
        <v>0</v>
      </c>
      <c r="BS26" s="26">
        <v>0</v>
      </c>
      <c r="BT26" s="26">
        <v>0</v>
      </c>
      <c r="BU26" s="26">
        <v>0</v>
      </c>
      <c r="BV26" s="26">
        <v>0</v>
      </c>
      <c r="BW26" s="26">
        <v>0</v>
      </c>
      <c r="BX26" s="26">
        <v>0</v>
      </c>
      <c r="BY26" s="26">
        <v>0</v>
      </c>
      <c r="BZ26" s="26">
        <v>0</v>
      </c>
      <c r="CA26" s="26"/>
    </row>
    <row r="27" spans="1:79" s="35" customFormat="1">
      <c r="A27" s="36" t="s">
        <v>918</v>
      </c>
      <c r="B27" s="37" t="s">
        <v>919</v>
      </c>
      <c r="C27" s="38" t="s">
        <v>907</v>
      </c>
      <c r="D27" s="25">
        <v>0</v>
      </c>
      <c r="E27" s="25">
        <v>0</v>
      </c>
      <c r="F27" s="25">
        <f>F48+F71</f>
        <v>3.2919999999999998</v>
      </c>
      <c r="G27" s="25">
        <f>G49</f>
        <v>0</v>
      </c>
      <c r="H27" s="25">
        <v>0</v>
      </c>
      <c r="I27" s="25">
        <f>I52</f>
        <v>1.93</v>
      </c>
      <c r="J27" s="25">
        <v>0</v>
      </c>
      <c r="K27" s="25">
        <f>K48</f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4">
        <v>0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5">
        <v>0</v>
      </c>
      <c r="AA27" s="25">
        <f>AA48+AA71</f>
        <v>0</v>
      </c>
      <c r="AB27" s="25">
        <f>AB48</f>
        <v>0</v>
      </c>
      <c r="AC27" s="25">
        <v>0</v>
      </c>
      <c r="AD27" s="25">
        <f>AD71</f>
        <v>0</v>
      </c>
      <c r="AE27" s="25">
        <v>0</v>
      </c>
      <c r="AF27" s="55">
        <v>0</v>
      </c>
      <c r="AG27" s="25">
        <v>0</v>
      </c>
      <c r="AH27" s="36">
        <f>AH48</f>
        <v>3.2919999999999998</v>
      </c>
      <c r="AI27" s="25">
        <v>0</v>
      </c>
      <c r="AJ27" s="25">
        <v>0</v>
      </c>
      <c r="AK27" s="25">
        <f>AK48</f>
        <v>1.93</v>
      </c>
      <c r="AL27" s="25">
        <v>0</v>
      </c>
      <c r="AM27" s="25">
        <f>AM56</f>
        <v>0</v>
      </c>
      <c r="AN27" s="25">
        <v>0</v>
      </c>
      <c r="AO27" s="25">
        <v>0</v>
      </c>
      <c r="AP27" s="25">
        <v>0</v>
      </c>
      <c r="AQ27" s="25">
        <v>0</v>
      </c>
      <c r="AR27" s="25">
        <v>0</v>
      </c>
      <c r="AS27" s="25">
        <v>0</v>
      </c>
      <c r="AT27" s="25">
        <v>0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5">
        <v>0</v>
      </c>
      <c r="BA27" s="25">
        <v>0</v>
      </c>
      <c r="BB27" s="25">
        <v>0</v>
      </c>
      <c r="BC27" s="25">
        <v>0</v>
      </c>
      <c r="BD27" s="25">
        <v>0</v>
      </c>
      <c r="BE27" s="25">
        <v>0</v>
      </c>
      <c r="BF27" s="25">
        <v>0</v>
      </c>
      <c r="BG27" s="25">
        <v>0</v>
      </c>
      <c r="BH27" s="25">
        <v>0</v>
      </c>
      <c r="BI27" s="25">
        <v>0</v>
      </c>
      <c r="BJ27" s="25">
        <v>0</v>
      </c>
      <c r="BK27" s="25">
        <v>0</v>
      </c>
      <c r="BL27" s="25">
        <v>0</v>
      </c>
      <c r="BM27" s="25">
        <v>0</v>
      </c>
      <c r="BN27" s="25">
        <v>0</v>
      </c>
      <c r="BO27" s="25">
        <v>0</v>
      </c>
      <c r="BP27" s="25">
        <v>0</v>
      </c>
      <c r="BQ27" s="25">
        <v>0</v>
      </c>
      <c r="BR27" s="25">
        <v>0</v>
      </c>
      <c r="BS27" s="25">
        <v>0</v>
      </c>
      <c r="BT27" s="25">
        <v>0</v>
      </c>
      <c r="BU27" s="25">
        <v>0</v>
      </c>
      <c r="BV27" s="25">
        <v>0</v>
      </c>
      <c r="BW27" s="25">
        <v>0</v>
      </c>
      <c r="BX27" s="25">
        <v>0</v>
      </c>
      <c r="BY27" s="25">
        <v>0</v>
      </c>
      <c r="BZ27" s="25">
        <v>0</v>
      </c>
      <c r="CA27" s="25"/>
    </row>
    <row r="28" spans="1:79" ht="28.5">
      <c r="A28" s="39" t="s">
        <v>85</v>
      </c>
      <c r="B28" s="40" t="s">
        <v>920</v>
      </c>
      <c r="C28" s="41" t="s">
        <v>907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v>0</v>
      </c>
      <c r="AD28" s="24">
        <v>0</v>
      </c>
      <c r="AE28" s="24">
        <v>0</v>
      </c>
      <c r="AF28" s="24">
        <v>0</v>
      </c>
      <c r="AG28" s="24">
        <v>0</v>
      </c>
      <c r="AH28" s="24">
        <v>0</v>
      </c>
      <c r="AI28" s="24">
        <v>0</v>
      </c>
      <c r="AJ28" s="24">
        <v>0</v>
      </c>
      <c r="AK28" s="24">
        <v>0</v>
      </c>
      <c r="AL28" s="24">
        <v>0</v>
      </c>
      <c r="AM28" s="24">
        <v>0</v>
      </c>
      <c r="AN28" s="26">
        <v>0</v>
      </c>
      <c r="AO28" s="26">
        <v>0</v>
      </c>
      <c r="AP28" s="26">
        <v>0</v>
      </c>
      <c r="AQ28" s="26">
        <v>0</v>
      </c>
      <c r="AR28" s="26">
        <v>0</v>
      </c>
      <c r="AS28" s="26">
        <v>0</v>
      </c>
      <c r="AT28" s="26">
        <v>0</v>
      </c>
      <c r="AU28" s="26">
        <v>0</v>
      </c>
      <c r="AV28" s="26">
        <v>0</v>
      </c>
      <c r="AW28" s="26">
        <v>0</v>
      </c>
      <c r="AX28" s="26">
        <v>0</v>
      </c>
      <c r="AY28" s="26">
        <v>0</v>
      </c>
      <c r="AZ28" s="26">
        <v>0</v>
      </c>
      <c r="BA28" s="26">
        <v>0</v>
      </c>
      <c r="BB28" s="26">
        <v>0</v>
      </c>
      <c r="BC28" s="26">
        <v>0</v>
      </c>
      <c r="BD28" s="26">
        <v>0</v>
      </c>
      <c r="BE28" s="26">
        <v>0</v>
      </c>
      <c r="BF28" s="26">
        <v>0</v>
      </c>
      <c r="BG28" s="26">
        <v>0</v>
      </c>
      <c r="BH28" s="26">
        <v>0</v>
      </c>
      <c r="BI28" s="26">
        <v>0</v>
      </c>
      <c r="BJ28" s="26">
        <v>0</v>
      </c>
      <c r="BK28" s="26">
        <v>0</v>
      </c>
      <c r="BL28" s="26">
        <v>0</v>
      </c>
      <c r="BM28" s="26">
        <v>0</v>
      </c>
      <c r="BN28" s="26">
        <v>0</v>
      </c>
      <c r="BO28" s="26">
        <v>0</v>
      </c>
      <c r="BP28" s="26">
        <v>0</v>
      </c>
      <c r="BQ28" s="26">
        <v>0</v>
      </c>
      <c r="BR28" s="26">
        <v>0</v>
      </c>
      <c r="BS28" s="26">
        <v>0</v>
      </c>
      <c r="BT28" s="26">
        <v>0</v>
      </c>
      <c r="BU28" s="26">
        <v>0</v>
      </c>
      <c r="BV28" s="26">
        <v>0</v>
      </c>
      <c r="BW28" s="26">
        <v>0</v>
      </c>
      <c r="BX28" s="26">
        <v>0</v>
      </c>
      <c r="BY28" s="26">
        <v>0</v>
      </c>
      <c r="BZ28" s="26">
        <v>0</v>
      </c>
      <c r="CA28" s="26"/>
    </row>
    <row r="29" spans="1:79" ht="42.75">
      <c r="A29" s="39" t="s">
        <v>468</v>
      </c>
      <c r="B29" s="40" t="s">
        <v>921</v>
      </c>
      <c r="C29" s="41" t="s">
        <v>907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0</v>
      </c>
      <c r="AE29" s="24">
        <v>0</v>
      </c>
      <c r="AF29" s="24">
        <v>0</v>
      </c>
      <c r="AG29" s="24">
        <v>0</v>
      </c>
      <c r="AH29" s="24">
        <v>0</v>
      </c>
      <c r="AI29" s="24">
        <v>0</v>
      </c>
      <c r="AJ29" s="24">
        <v>0</v>
      </c>
      <c r="AK29" s="24">
        <v>0</v>
      </c>
      <c r="AL29" s="24">
        <v>0</v>
      </c>
      <c r="AM29" s="24">
        <v>0</v>
      </c>
      <c r="AN29" s="26">
        <v>0</v>
      </c>
      <c r="AO29" s="26">
        <v>0</v>
      </c>
      <c r="AP29" s="26">
        <v>0</v>
      </c>
      <c r="AQ29" s="26">
        <v>0</v>
      </c>
      <c r="AR29" s="26">
        <v>0</v>
      </c>
      <c r="AS29" s="26">
        <v>0</v>
      </c>
      <c r="AT29" s="26">
        <v>0</v>
      </c>
      <c r="AU29" s="26">
        <v>0</v>
      </c>
      <c r="AV29" s="26">
        <v>0</v>
      </c>
      <c r="AW29" s="26">
        <v>0</v>
      </c>
      <c r="AX29" s="26">
        <v>0</v>
      </c>
      <c r="AY29" s="26">
        <v>0</v>
      </c>
      <c r="AZ29" s="26">
        <v>0</v>
      </c>
      <c r="BA29" s="26">
        <v>0</v>
      </c>
      <c r="BB29" s="26">
        <v>0</v>
      </c>
      <c r="BC29" s="26">
        <v>0</v>
      </c>
      <c r="BD29" s="26">
        <v>0</v>
      </c>
      <c r="BE29" s="26">
        <v>0</v>
      </c>
      <c r="BF29" s="26">
        <v>0</v>
      </c>
      <c r="BG29" s="26">
        <v>0</v>
      </c>
      <c r="BH29" s="26">
        <v>0</v>
      </c>
      <c r="BI29" s="26">
        <v>0</v>
      </c>
      <c r="BJ29" s="26">
        <v>0</v>
      </c>
      <c r="BK29" s="26">
        <v>0</v>
      </c>
      <c r="BL29" s="26">
        <v>0</v>
      </c>
      <c r="BM29" s="26">
        <v>0</v>
      </c>
      <c r="BN29" s="26">
        <v>0</v>
      </c>
      <c r="BO29" s="26">
        <v>0</v>
      </c>
      <c r="BP29" s="26">
        <v>0</v>
      </c>
      <c r="BQ29" s="26">
        <v>0</v>
      </c>
      <c r="BR29" s="26">
        <v>0</v>
      </c>
      <c r="BS29" s="26">
        <v>0</v>
      </c>
      <c r="BT29" s="26">
        <v>0</v>
      </c>
      <c r="BU29" s="26">
        <v>0</v>
      </c>
      <c r="BV29" s="26">
        <v>0</v>
      </c>
      <c r="BW29" s="26">
        <v>0</v>
      </c>
      <c r="BX29" s="26">
        <v>0</v>
      </c>
      <c r="BY29" s="26">
        <v>0</v>
      </c>
      <c r="BZ29" s="26">
        <v>0</v>
      </c>
      <c r="CA29" s="26"/>
    </row>
    <row r="30" spans="1:79" ht="71.25">
      <c r="A30" s="42" t="s">
        <v>470</v>
      </c>
      <c r="B30" s="43" t="s">
        <v>922</v>
      </c>
      <c r="C30" s="44" t="s">
        <v>907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24">
        <v>0</v>
      </c>
      <c r="AD30" s="24">
        <v>0</v>
      </c>
      <c r="AE30" s="24">
        <v>0</v>
      </c>
      <c r="AF30" s="24">
        <v>0</v>
      </c>
      <c r="AG30" s="24">
        <v>0</v>
      </c>
      <c r="AH30" s="24">
        <v>0</v>
      </c>
      <c r="AI30" s="24">
        <v>0</v>
      </c>
      <c r="AJ30" s="24">
        <v>0</v>
      </c>
      <c r="AK30" s="24">
        <v>0</v>
      </c>
      <c r="AL30" s="24">
        <v>0</v>
      </c>
      <c r="AM30" s="24">
        <v>0</v>
      </c>
      <c r="AN30" s="26">
        <v>0</v>
      </c>
      <c r="AO30" s="26">
        <v>0</v>
      </c>
      <c r="AP30" s="26">
        <v>0</v>
      </c>
      <c r="AQ30" s="26">
        <v>0</v>
      </c>
      <c r="AR30" s="26">
        <v>0</v>
      </c>
      <c r="AS30" s="26">
        <v>0</v>
      </c>
      <c r="AT30" s="26">
        <v>0</v>
      </c>
      <c r="AU30" s="26">
        <v>0</v>
      </c>
      <c r="AV30" s="26">
        <v>0</v>
      </c>
      <c r="AW30" s="26">
        <v>0</v>
      </c>
      <c r="AX30" s="26">
        <v>0</v>
      </c>
      <c r="AY30" s="26">
        <v>0</v>
      </c>
      <c r="AZ30" s="26">
        <v>0</v>
      </c>
      <c r="BA30" s="26">
        <v>0</v>
      </c>
      <c r="BB30" s="26">
        <v>0</v>
      </c>
      <c r="BC30" s="26">
        <v>0</v>
      </c>
      <c r="BD30" s="26">
        <v>0</v>
      </c>
      <c r="BE30" s="26">
        <v>0</v>
      </c>
      <c r="BF30" s="26">
        <v>0</v>
      </c>
      <c r="BG30" s="26">
        <v>0</v>
      </c>
      <c r="BH30" s="26">
        <v>0</v>
      </c>
      <c r="BI30" s="26">
        <v>0</v>
      </c>
      <c r="BJ30" s="26">
        <v>0</v>
      </c>
      <c r="BK30" s="26">
        <v>0</v>
      </c>
      <c r="BL30" s="26">
        <v>0</v>
      </c>
      <c r="BM30" s="26">
        <v>0</v>
      </c>
      <c r="BN30" s="26">
        <v>0</v>
      </c>
      <c r="BO30" s="26">
        <v>0</v>
      </c>
      <c r="BP30" s="26">
        <v>0</v>
      </c>
      <c r="BQ30" s="26">
        <v>0</v>
      </c>
      <c r="BR30" s="26">
        <v>0</v>
      </c>
      <c r="BS30" s="26">
        <v>0</v>
      </c>
      <c r="BT30" s="26">
        <v>0</v>
      </c>
      <c r="BU30" s="26">
        <v>0</v>
      </c>
      <c r="BV30" s="26">
        <v>0</v>
      </c>
      <c r="BW30" s="26">
        <v>0</v>
      </c>
      <c r="BX30" s="26">
        <v>0</v>
      </c>
      <c r="BY30" s="26">
        <v>0</v>
      </c>
      <c r="BZ30" s="26">
        <v>0</v>
      </c>
      <c r="CA30" s="26"/>
    </row>
    <row r="31" spans="1:79" ht="71.25">
      <c r="A31" s="42" t="s">
        <v>475</v>
      </c>
      <c r="B31" s="43" t="s">
        <v>923</v>
      </c>
      <c r="C31" s="44" t="s">
        <v>907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  <c r="AA31" s="24">
        <v>0</v>
      </c>
      <c r="AB31" s="24">
        <v>0</v>
      </c>
      <c r="AC31" s="24">
        <v>0</v>
      </c>
      <c r="AD31" s="24">
        <v>0</v>
      </c>
      <c r="AE31" s="24">
        <v>0</v>
      </c>
      <c r="AF31" s="24">
        <v>0</v>
      </c>
      <c r="AG31" s="24">
        <v>0</v>
      </c>
      <c r="AH31" s="24">
        <v>0</v>
      </c>
      <c r="AI31" s="24">
        <v>0</v>
      </c>
      <c r="AJ31" s="24">
        <v>0</v>
      </c>
      <c r="AK31" s="24">
        <v>0</v>
      </c>
      <c r="AL31" s="24">
        <v>0</v>
      </c>
      <c r="AM31" s="24">
        <v>0</v>
      </c>
      <c r="AN31" s="26">
        <v>0</v>
      </c>
      <c r="AO31" s="26">
        <v>0</v>
      </c>
      <c r="AP31" s="26">
        <v>0</v>
      </c>
      <c r="AQ31" s="26">
        <v>0</v>
      </c>
      <c r="AR31" s="26">
        <v>0</v>
      </c>
      <c r="AS31" s="26">
        <v>0</v>
      </c>
      <c r="AT31" s="26">
        <v>0</v>
      </c>
      <c r="AU31" s="26">
        <v>0</v>
      </c>
      <c r="AV31" s="26">
        <v>0</v>
      </c>
      <c r="AW31" s="26">
        <v>0</v>
      </c>
      <c r="AX31" s="26">
        <v>0</v>
      </c>
      <c r="AY31" s="26">
        <v>0</v>
      </c>
      <c r="AZ31" s="26">
        <v>0</v>
      </c>
      <c r="BA31" s="26">
        <v>0</v>
      </c>
      <c r="BB31" s="26">
        <v>0</v>
      </c>
      <c r="BC31" s="26">
        <v>0</v>
      </c>
      <c r="BD31" s="26">
        <v>0</v>
      </c>
      <c r="BE31" s="26">
        <v>0</v>
      </c>
      <c r="BF31" s="26">
        <v>0</v>
      </c>
      <c r="BG31" s="26">
        <v>0</v>
      </c>
      <c r="BH31" s="26">
        <v>0</v>
      </c>
      <c r="BI31" s="26">
        <v>0</v>
      </c>
      <c r="BJ31" s="26">
        <v>0</v>
      </c>
      <c r="BK31" s="26">
        <v>0</v>
      </c>
      <c r="BL31" s="26">
        <v>0</v>
      </c>
      <c r="BM31" s="26">
        <v>0</v>
      </c>
      <c r="BN31" s="26">
        <v>0</v>
      </c>
      <c r="BO31" s="26">
        <v>0</v>
      </c>
      <c r="BP31" s="26">
        <v>0</v>
      </c>
      <c r="BQ31" s="26">
        <v>0</v>
      </c>
      <c r="BR31" s="26">
        <v>0</v>
      </c>
      <c r="BS31" s="26">
        <v>0</v>
      </c>
      <c r="BT31" s="26">
        <v>0</v>
      </c>
      <c r="BU31" s="26">
        <v>0</v>
      </c>
      <c r="BV31" s="26">
        <v>0</v>
      </c>
      <c r="BW31" s="26">
        <v>0</v>
      </c>
      <c r="BX31" s="26">
        <v>0</v>
      </c>
      <c r="BY31" s="26">
        <v>0</v>
      </c>
      <c r="BZ31" s="26">
        <v>0</v>
      </c>
      <c r="CA31" s="26"/>
    </row>
    <row r="32" spans="1:79" ht="57">
      <c r="A32" s="39" t="s">
        <v>477</v>
      </c>
      <c r="B32" s="40" t="s">
        <v>924</v>
      </c>
      <c r="C32" s="41" t="s">
        <v>907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0</v>
      </c>
      <c r="AE32" s="24">
        <v>0</v>
      </c>
      <c r="AF32" s="24">
        <v>0</v>
      </c>
      <c r="AG32" s="24">
        <v>0</v>
      </c>
      <c r="AH32" s="24">
        <v>0</v>
      </c>
      <c r="AI32" s="24">
        <v>0</v>
      </c>
      <c r="AJ32" s="24">
        <v>0</v>
      </c>
      <c r="AK32" s="24">
        <v>0</v>
      </c>
      <c r="AL32" s="24">
        <v>0</v>
      </c>
      <c r="AM32" s="24">
        <v>0</v>
      </c>
      <c r="AN32" s="26">
        <v>0</v>
      </c>
      <c r="AO32" s="26">
        <v>0</v>
      </c>
      <c r="AP32" s="26">
        <v>0</v>
      </c>
      <c r="AQ32" s="26">
        <v>0</v>
      </c>
      <c r="AR32" s="26">
        <v>0</v>
      </c>
      <c r="AS32" s="26">
        <v>0</v>
      </c>
      <c r="AT32" s="26">
        <v>0</v>
      </c>
      <c r="AU32" s="26">
        <v>0</v>
      </c>
      <c r="AV32" s="26">
        <v>0</v>
      </c>
      <c r="AW32" s="26">
        <v>0</v>
      </c>
      <c r="AX32" s="26">
        <v>0</v>
      </c>
      <c r="AY32" s="26">
        <v>0</v>
      </c>
      <c r="AZ32" s="26">
        <v>0</v>
      </c>
      <c r="BA32" s="26">
        <v>0</v>
      </c>
      <c r="BB32" s="26">
        <v>0</v>
      </c>
      <c r="BC32" s="26">
        <v>0</v>
      </c>
      <c r="BD32" s="26">
        <v>0</v>
      </c>
      <c r="BE32" s="26">
        <v>0</v>
      </c>
      <c r="BF32" s="26">
        <v>0</v>
      </c>
      <c r="BG32" s="26">
        <v>0</v>
      </c>
      <c r="BH32" s="26">
        <v>0</v>
      </c>
      <c r="BI32" s="26">
        <v>0</v>
      </c>
      <c r="BJ32" s="26">
        <v>0</v>
      </c>
      <c r="BK32" s="26">
        <v>0</v>
      </c>
      <c r="BL32" s="26">
        <v>0</v>
      </c>
      <c r="BM32" s="26">
        <v>0</v>
      </c>
      <c r="BN32" s="26">
        <v>0</v>
      </c>
      <c r="BO32" s="26">
        <v>0</v>
      </c>
      <c r="BP32" s="26">
        <v>0</v>
      </c>
      <c r="BQ32" s="26">
        <v>0</v>
      </c>
      <c r="BR32" s="26">
        <v>0</v>
      </c>
      <c r="BS32" s="26">
        <v>0</v>
      </c>
      <c r="BT32" s="26">
        <v>0</v>
      </c>
      <c r="BU32" s="26">
        <v>0</v>
      </c>
      <c r="BV32" s="26">
        <v>0</v>
      </c>
      <c r="BW32" s="26">
        <v>0</v>
      </c>
      <c r="BX32" s="26">
        <v>0</v>
      </c>
      <c r="BY32" s="26">
        <v>0</v>
      </c>
      <c r="BZ32" s="26">
        <v>0</v>
      </c>
      <c r="CA32" s="26"/>
    </row>
    <row r="33" spans="1:79" ht="42.75">
      <c r="A33" s="39" t="s">
        <v>88</v>
      </c>
      <c r="B33" s="40" t="s">
        <v>925</v>
      </c>
      <c r="C33" s="41" t="s">
        <v>907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24">
        <v>0</v>
      </c>
      <c r="AE33" s="24">
        <v>0</v>
      </c>
      <c r="AF33" s="24">
        <v>0</v>
      </c>
      <c r="AG33" s="24">
        <v>0</v>
      </c>
      <c r="AH33" s="24">
        <v>0</v>
      </c>
      <c r="AI33" s="24">
        <v>0</v>
      </c>
      <c r="AJ33" s="24">
        <v>0</v>
      </c>
      <c r="AK33" s="24">
        <v>0</v>
      </c>
      <c r="AL33" s="24">
        <v>0</v>
      </c>
      <c r="AM33" s="24">
        <v>0</v>
      </c>
      <c r="AN33" s="26">
        <v>0</v>
      </c>
      <c r="AO33" s="26">
        <v>0</v>
      </c>
      <c r="AP33" s="26">
        <v>0</v>
      </c>
      <c r="AQ33" s="26">
        <v>0</v>
      </c>
      <c r="AR33" s="26">
        <v>0</v>
      </c>
      <c r="AS33" s="26">
        <v>0</v>
      </c>
      <c r="AT33" s="26">
        <v>0</v>
      </c>
      <c r="AU33" s="26">
        <v>0</v>
      </c>
      <c r="AV33" s="26">
        <v>0</v>
      </c>
      <c r="AW33" s="26">
        <v>0</v>
      </c>
      <c r="AX33" s="26">
        <v>0</v>
      </c>
      <c r="AY33" s="26">
        <v>0</v>
      </c>
      <c r="AZ33" s="26">
        <v>0</v>
      </c>
      <c r="BA33" s="26">
        <v>0</v>
      </c>
      <c r="BB33" s="26">
        <v>0</v>
      </c>
      <c r="BC33" s="26">
        <v>0</v>
      </c>
      <c r="BD33" s="26">
        <v>0</v>
      </c>
      <c r="BE33" s="26">
        <v>0</v>
      </c>
      <c r="BF33" s="26">
        <v>0</v>
      </c>
      <c r="BG33" s="26">
        <v>0</v>
      </c>
      <c r="BH33" s="26">
        <v>0</v>
      </c>
      <c r="BI33" s="26">
        <v>0</v>
      </c>
      <c r="BJ33" s="26">
        <v>0</v>
      </c>
      <c r="BK33" s="26">
        <v>0</v>
      </c>
      <c r="BL33" s="26">
        <v>0</v>
      </c>
      <c r="BM33" s="26">
        <v>0</v>
      </c>
      <c r="BN33" s="26">
        <v>0</v>
      </c>
      <c r="BO33" s="26">
        <v>0</v>
      </c>
      <c r="BP33" s="26">
        <v>0</v>
      </c>
      <c r="BQ33" s="26">
        <v>0</v>
      </c>
      <c r="BR33" s="26">
        <v>0</v>
      </c>
      <c r="BS33" s="26">
        <v>0</v>
      </c>
      <c r="BT33" s="26">
        <v>0</v>
      </c>
      <c r="BU33" s="26">
        <v>0</v>
      </c>
      <c r="BV33" s="26">
        <v>0</v>
      </c>
      <c r="BW33" s="26">
        <v>0</v>
      </c>
      <c r="BX33" s="26">
        <v>0</v>
      </c>
      <c r="BY33" s="26">
        <v>0</v>
      </c>
      <c r="BZ33" s="26">
        <v>0</v>
      </c>
      <c r="CA33" s="26"/>
    </row>
    <row r="34" spans="1:79" ht="57">
      <c r="A34" s="39" t="s">
        <v>498</v>
      </c>
      <c r="B34" s="40" t="s">
        <v>926</v>
      </c>
      <c r="C34" s="41" t="s">
        <v>907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24">
        <v>0</v>
      </c>
      <c r="AB34" s="24">
        <v>0</v>
      </c>
      <c r="AC34" s="24">
        <v>0</v>
      </c>
      <c r="AD34" s="24">
        <v>0</v>
      </c>
      <c r="AE34" s="24">
        <v>0</v>
      </c>
      <c r="AF34" s="24">
        <v>0</v>
      </c>
      <c r="AG34" s="24">
        <v>0</v>
      </c>
      <c r="AH34" s="24">
        <v>0</v>
      </c>
      <c r="AI34" s="24">
        <v>0</v>
      </c>
      <c r="AJ34" s="24">
        <v>0</v>
      </c>
      <c r="AK34" s="24">
        <v>0</v>
      </c>
      <c r="AL34" s="24">
        <v>0</v>
      </c>
      <c r="AM34" s="24">
        <v>0</v>
      </c>
      <c r="AN34" s="26">
        <v>0</v>
      </c>
      <c r="AO34" s="26">
        <v>0</v>
      </c>
      <c r="AP34" s="26">
        <v>0</v>
      </c>
      <c r="AQ34" s="26">
        <v>0</v>
      </c>
      <c r="AR34" s="26">
        <v>0</v>
      </c>
      <c r="AS34" s="26">
        <v>0</v>
      </c>
      <c r="AT34" s="26">
        <v>0</v>
      </c>
      <c r="AU34" s="26">
        <v>0</v>
      </c>
      <c r="AV34" s="26">
        <v>0</v>
      </c>
      <c r="AW34" s="26">
        <v>0</v>
      </c>
      <c r="AX34" s="26">
        <v>0</v>
      </c>
      <c r="AY34" s="26">
        <v>0</v>
      </c>
      <c r="AZ34" s="26">
        <v>0</v>
      </c>
      <c r="BA34" s="26">
        <v>0</v>
      </c>
      <c r="BB34" s="26">
        <v>0</v>
      </c>
      <c r="BC34" s="26">
        <v>0</v>
      </c>
      <c r="BD34" s="26">
        <v>0</v>
      </c>
      <c r="BE34" s="26">
        <v>0</v>
      </c>
      <c r="BF34" s="26">
        <v>0</v>
      </c>
      <c r="BG34" s="26">
        <v>0</v>
      </c>
      <c r="BH34" s="26">
        <v>0</v>
      </c>
      <c r="BI34" s="26">
        <v>0</v>
      </c>
      <c r="BJ34" s="26">
        <v>0</v>
      </c>
      <c r="BK34" s="26">
        <v>0</v>
      </c>
      <c r="BL34" s="26">
        <v>0</v>
      </c>
      <c r="BM34" s="26">
        <v>0</v>
      </c>
      <c r="BN34" s="26">
        <v>0</v>
      </c>
      <c r="BO34" s="26">
        <v>0</v>
      </c>
      <c r="BP34" s="26">
        <v>0</v>
      </c>
      <c r="BQ34" s="26">
        <v>0</v>
      </c>
      <c r="BR34" s="26">
        <v>0</v>
      </c>
      <c r="BS34" s="26">
        <v>0</v>
      </c>
      <c r="BT34" s="26">
        <v>0</v>
      </c>
      <c r="BU34" s="26">
        <v>0</v>
      </c>
      <c r="BV34" s="26">
        <v>0</v>
      </c>
      <c r="BW34" s="26">
        <v>0</v>
      </c>
      <c r="BX34" s="26">
        <v>0</v>
      </c>
      <c r="BY34" s="26">
        <v>0</v>
      </c>
      <c r="BZ34" s="26">
        <v>0</v>
      </c>
      <c r="CA34" s="26"/>
    </row>
    <row r="35" spans="1:79" ht="42.75">
      <c r="A35" s="39" t="s">
        <v>499</v>
      </c>
      <c r="B35" s="40" t="s">
        <v>927</v>
      </c>
      <c r="C35" s="41" t="s">
        <v>907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24">
        <v>0</v>
      </c>
      <c r="AI35" s="24">
        <v>0</v>
      </c>
      <c r="AJ35" s="24">
        <v>0</v>
      </c>
      <c r="AK35" s="24">
        <v>0</v>
      </c>
      <c r="AL35" s="24">
        <v>0</v>
      </c>
      <c r="AM35" s="24">
        <v>0</v>
      </c>
      <c r="AN35" s="26">
        <v>0</v>
      </c>
      <c r="AO35" s="26">
        <v>0</v>
      </c>
      <c r="AP35" s="26">
        <v>0</v>
      </c>
      <c r="AQ35" s="26">
        <v>0</v>
      </c>
      <c r="AR35" s="26">
        <v>0</v>
      </c>
      <c r="AS35" s="26">
        <v>0</v>
      </c>
      <c r="AT35" s="26">
        <v>0</v>
      </c>
      <c r="AU35" s="26">
        <v>0</v>
      </c>
      <c r="AV35" s="26">
        <v>0</v>
      </c>
      <c r="AW35" s="26">
        <v>0</v>
      </c>
      <c r="AX35" s="26">
        <v>0</v>
      </c>
      <c r="AY35" s="26">
        <v>0</v>
      </c>
      <c r="AZ35" s="26">
        <v>0</v>
      </c>
      <c r="BA35" s="26">
        <v>0</v>
      </c>
      <c r="BB35" s="26">
        <v>0</v>
      </c>
      <c r="BC35" s="26">
        <v>0</v>
      </c>
      <c r="BD35" s="26">
        <v>0</v>
      </c>
      <c r="BE35" s="26">
        <v>0</v>
      </c>
      <c r="BF35" s="26">
        <v>0</v>
      </c>
      <c r="BG35" s="26">
        <v>0</v>
      </c>
      <c r="BH35" s="26">
        <v>0</v>
      </c>
      <c r="BI35" s="26">
        <v>0</v>
      </c>
      <c r="BJ35" s="26">
        <v>0</v>
      </c>
      <c r="BK35" s="26">
        <v>0</v>
      </c>
      <c r="BL35" s="26">
        <v>0</v>
      </c>
      <c r="BM35" s="26">
        <v>0</v>
      </c>
      <c r="BN35" s="26">
        <v>0</v>
      </c>
      <c r="BO35" s="26">
        <v>0</v>
      </c>
      <c r="BP35" s="26">
        <v>0</v>
      </c>
      <c r="BQ35" s="26">
        <v>0</v>
      </c>
      <c r="BR35" s="26">
        <v>0</v>
      </c>
      <c r="BS35" s="26">
        <v>0</v>
      </c>
      <c r="BT35" s="26">
        <v>0</v>
      </c>
      <c r="BU35" s="26">
        <v>0</v>
      </c>
      <c r="BV35" s="26">
        <v>0</v>
      </c>
      <c r="BW35" s="26">
        <v>0</v>
      </c>
      <c r="BX35" s="26">
        <v>0</v>
      </c>
      <c r="BY35" s="26">
        <v>0</v>
      </c>
      <c r="BZ35" s="26">
        <v>0</v>
      </c>
      <c r="CA35" s="26"/>
    </row>
    <row r="36" spans="1:79" ht="42.75">
      <c r="A36" s="39" t="s">
        <v>90</v>
      </c>
      <c r="B36" s="40" t="s">
        <v>928</v>
      </c>
      <c r="C36" s="41" t="s">
        <v>907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24">
        <v>0</v>
      </c>
      <c r="AE36" s="24">
        <v>0</v>
      </c>
      <c r="AF36" s="24">
        <v>0</v>
      </c>
      <c r="AG36" s="24">
        <v>0</v>
      </c>
      <c r="AH36" s="24">
        <v>0</v>
      </c>
      <c r="AI36" s="24">
        <v>0</v>
      </c>
      <c r="AJ36" s="24">
        <v>0</v>
      </c>
      <c r="AK36" s="24">
        <v>0</v>
      </c>
      <c r="AL36" s="24">
        <v>0</v>
      </c>
      <c r="AM36" s="24">
        <v>0</v>
      </c>
      <c r="AN36" s="26">
        <v>0</v>
      </c>
      <c r="AO36" s="26">
        <v>0</v>
      </c>
      <c r="AP36" s="26">
        <v>0</v>
      </c>
      <c r="AQ36" s="26">
        <v>0</v>
      </c>
      <c r="AR36" s="26">
        <v>0</v>
      </c>
      <c r="AS36" s="26">
        <v>0</v>
      </c>
      <c r="AT36" s="26">
        <v>0</v>
      </c>
      <c r="AU36" s="26">
        <v>0</v>
      </c>
      <c r="AV36" s="26">
        <v>0</v>
      </c>
      <c r="AW36" s="26">
        <v>0</v>
      </c>
      <c r="AX36" s="26">
        <v>0</v>
      </c>
      <c r="AY36" s="26">
        <v>0</v>
      </c>
      <c r="AZ36" s="26">
        <v>0</v>
      </c>
      <c r="BA36" s="26">
        <v>0</v>
      </c>
      <c r="BB36" s="26">
        <v>0</v>
      </c>
      <c r="BC36" s="26">
        <v>0</v>
      </c>
      <c r="BD36" s="26">
        <v>0</v>
      </c>
      <c r="BE36" s="26">
        <v>0</v>
      </c>
      <c r="BF36" s="26">
        <v>0</v>
      </c>
      <c r="BG36" s="26">
        <v>0</v>
      </c>
      <c r="BH36" s="26">
        <v>0</v>
      </c>
      <c r="BI36" s="26">
        <v>0</v>
      </c>
      <c r="BJ36" s="26">
        <v>0</v>
      </c>
      <c r="BK36" s="26">
        <v>0</v>
      </c>
      <c r="BL36" s="26">
        <v>0</v>
      </c>
      <c r="BM36" s="26">
        <v>0</v>
      </c>
      <c r="BN36" s="26">
        <v>0</v>
      </c>
      <c r="BO36" s="26">
        <v>0</v>
      </c>
      <c r="BP36" s="26">
        <v>0</v>
      </c>
      <c r="BQ36" s="26">
        <v>0</v>
      </c>
      <c r="BR36" s="26">
        <v>0</v>
      </c>
      <c r="BS36" s="26">
        <v>0</v>
      </c>
      <c r="BT36" s="26">
        <v>0</v>
      </c>
      <c r="BU36" s="26">
        <v>0</v>
      </c>
      <c r="BV36" s="26">
        <v>0</v>
      </c>
      <c r="BW36" s="26">
        <v>0</v>
      </c>
      <c r="BX36" s="26">
        <v>0</v>
      </c>
      <c r="BY36" s="26">
        <v>0</v>
      </c>
      <c r="BZ36" s="26">
        <v>0</v>
      </c>
      <c r="CA36" s="26"/>
    </row>
    <row r="37" spans="1:79" ht="28.5">
      <c r="A37" s="39" t="s">
        <v>929</v>
      </c>
      <c r="B37" s="40" t="s">
        <v>930</v>
      </c>
      <c r="C37" s="41" t="s">
        <v>907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24">
        <v>0</v>
      </c>
      <c r="W37" s="24">
        <v>0</v>
      </c>
      <c r="X37" s="24">
        <v>0</v>
      </c>
      <c r="Y37" s="24">
        <v>0</v>
      </c>
      <c r="Z37" s="24">
        <v>0</v>
      </c>
      <c r="AA37" s="24">
        <v>0</v>
      </c>
      <c r="AB37" s="24">
        <v>0</v>
      </c>
      <c r="AC37" s="24">
        <v>0</v>
      </c>
      <c r="AD37" s="24">
        <v>0</v>
      </c>
      <c r="AE37" s="24">
        <v>0</v>
      </c>
      <c r="AF37" s="24">
        <v>0</v>
      </c>
      <c r="AG37" s="24">
        <v>0</v>
      </c>
      <c r="AH37" s="24">
        <v>0</v>
      </c>
      <c r="AI37" s="24">
        <v>0</v>
      </c>
      <c r="AJ37" s="24">
        <v>0</v>
      </c>
      <c r="AK37" s="24">
        <v>0</v>
      </c>
      <c r="AL37" s="24">
        <v>0</v>
      </c>
      <c r="AM37" s="24">
        <v>0</v>
      </c>
      <c r="AN37" s="26">
        <v>0</v>
      </c>
      <c r="AO37" s="26">
        <v>0</v>
      </c>
      <c r="AP37" s="26">
        <v>0</v>
      </c>
      <c r="AQ37" s="26">
        <v>0</v>
      </c>
      <c r="AR37" s="26">
        <v>0</v>
      </c>
      <c r="AS37" s="26">
        <v>0</v>
      </c>
      <c r="AT37" s="26">
        <v>0</v>
      </c>
      <c r="AU37" s="26">
        <v>0</v>
      </c>
      <c r="AV37" s="26">
        <v>0</v>
      </c>
      <c r="AW37" s="26">
        <v>0</v>
      </c>
      <c r="AX37" s="26">
        <v>0</v>
      </c>
      <c r="AY37" s="26">
        <v>0</v>
      </c>
      <c r="AZ37" s="26">
        <v>0</v>
      </c>
      <c r="BA37" s="26">
        <v>0</v>
      </c>
      <c r="BB37" s="26">
        <v>0</v>
      </c>
      <c r="BC37" s="26">
        <v>0</v>
      </c>
      <c r="BD37" s="26">
        <v>0</v>
      </c>
      <c r="BE37" s="26">
        <v>0</v>
      </c>
      <c r="BF37" s="26">
        <v>0</v>
      </c>
      <c r="BG37" s="26">
        <v>0</v>
      </c>
      <c r="BH37" s="26">
        <v>0</v>
      </c>
      <c r="BI37" s="26">
        <v>0</v>
      </c>
      <c r="BJ37" s="26">
        <v>0</v>
      </c>
      <c r="BK37" s="26">
        <v>0</v>
      </c>
      <c r="BL37" s="26">
        <v>0</v>
      </c>
      <c r="BM37" s="26">
        <v>0</v>
      </c>
      <c r="BN37" s="26">
        <v>0</v>
      </c>
      <c r="BO37" s="26">
        <v>0</v>
      </c>
      <c r="BP37" s="26">
        <v>0</v>
      </c>
      <c r="BQ37" s="26">
        <v>0</v>
      </c>
      <c r="BR37" s="26">
        <v>0</v>
      </c>
      <c r="BS37" s="26">
        <v>0</v>
      </c>
      <c r="BT37" s="26">
        <v>0</v>
      </c>
      <c r="BU37" s="26">
        <v>0</v>
      </c>
      <c r="BV37" s="26">
        <v>0</v>
      </c>
      <c r="BW37" s="26">
        <v>0</v>
      </c>
      <c r="BX37" s="26">
        <v>0</v>
      </c>
      <c r="BY37" s="26">
        <v>0</v>
      </c>
      <c r="BZ37" s="26">
        <v>0</v>
      </c>
      <c r="CA37" s="26"/>
    </row>
    <row r="38" spans="1:79" ht="99.75">
      <c r="A38" s="39" t="s">
        <v>929</v>
      </c>
      <c r="B38" s="40" t="s">
        <v>931</v>
      </c>
      <c r="C38" s="41" t="s">
        <v>907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>
        <v>0</v>
      </c>
      <c r="W38" s="24">
        <v>0</v>
      </c>
      <c r="X38" s="24">
        <v>0</v>
      </c>
      <c r="Y38" s="24">
        <v>0</v>
      </c>
      <c r="Z38" s="24">
        <v>0</v>
      </c>
      <c r="AA38" s="24">
        <v>0</v>
      </c>
      <c r="AB38" s="24">
        <v>0</v>
      </c>
      <c r="AC38" s="24">
        <v>0</v>
      </c>
      <c r="AD38" s="24">
        <v>0</v>
      </c>
      <c r="AE38" s="24">
        <v>0</v>
      </c>
      <c r="AF38" s="24">
        <v>0</v>
      </c>
      <c r="AG38" s="24">
        <v>0</v>
      </c>
      <c r="AH38" s="24">
        <v>0</v>
      </c>
      <c r="AI38" s="24">
        <v>0</v>
      </c>
      <c r="AJ38" s="24">
        <v>0</v>
      </c>
      <c r="AK38" s="24">
        <v>0</v>
      </c>
      <c r="AL38" s="24">
        <v>0</v>
      </c>
      <c r="AM38" s="24">
        <v>0</v>
      </c>
      <c r="AN38" s="26">
        <v>0</v>
      </c>
      <c r="AO38" s="26">
        <v>0</v>
      </c>
      <c r="AP38" s="26">
        <v>0</v>
      </c>
      <c r="AQ38" s="26">
        <v>0</v>
      </c>
      <c r="AR38" s="26">
        <v>0</v>
      </c>
      <c r="AS38" s="26">
        <v>0</v>
      </c>
      <c r="AT38" s="26">
        <v>0</v>
      </c>
      <c r="AU38" s="26">
        <v>0</v>
      </c>
      <c r="AV38" s="26">
        <v>0</v>
      </c>
      <c r="AW38" s="26">
        <v>0</v>
      </c>
      <c r="AX38" s="26">
        <v>0</v>
      </c>
      <c r="AY38" s="26">
        <v>0</v>
      </c>
      <c r="AZ38" s="26">
        <v>0</v>
      </c>
      <c r="BA38" s="26">
        <v>0</v>
      </c>
      <c r="BB38" s="26">
        <v>0</v>
      </c>
      <c r="BC38" s="26">
        <v>0</v>
      </c>
      <c r="BD38" s="26">
        <v>0</v>
      </c>
      <c r="BE38" s="26">
        <v>0</v>
      </c>
      <c r="BF38" s="26">
        <v>0</v>
      </c>
      <c r="BG38" s="26">
        <v>0</v>
      </c>
      <c r="BH38" s="26">
        <v>0</v>
      </c>
      <c r="BI38" s="26">
        <v>0</v>
      </c>
      <c r="BJ38" s="26">
        <v>0</v>
      </c>
      <c r="BK38" s="26">
        <v>0</v>
      </c>
      <c r="BL38" s="26">
        <v>0</v>
      </c>
      <c r="BM38" s="26">
        <v>0</v>
      </c>
      <c r="BN38" s="26">
        <v>0</v>
      </c>
      <c r="BO38" s="26">
        <v>0</v>
      </c>
      <c r="BP38" s="26">
        <v>0</v>
      </c>
      <c r="BQ38" s="26">
        <v>0</v>
      </c>
      <c r="BR38" s="26">
        <v>0</v>
      </c>
      <c r="BS38" s="26">
        <v>0</v>
      </c>
      <c r="BT38" s="26">
        <v>0</v>
      </c>
      <c r="BU38" s="26">
        <v>0</v>
      </c>
      <c r="BV38" s="26">
        <v>0</v>
      </c>
      <c r="BW38" s="26">
        <v>0</v>
      </c>
      <c r="BX38" s="26">
        <v>0</v>
      </c>
      <c r="BY38" s="26">
        <v>0</v>
      </c>
      <c r="BZ38" s="26">
        <v>0</v>
      </c>
      <c r="CA38" s="26"/>
    </row>
    <row r="39" spans="1:79" ht="85.5">
      <c r="A39" s="39" t="s">
        <v>929</v>
      </c>
      <c r="B39" s="40" t="s">
        <v>932</v>
      </c>
      <c r="C39" s="41" t="s">
        <v>907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>
        <v>0</v>
      </c>
      <c r="T39" s="24">
        <v>0</v>
      </c>
      <c r="U39" s="24">
        <v>0</v>
      </c>
      <c r="V39" s="24">
        <v>0</v>
      </c>
      <c r="W39" s="24">
        <v>0</v>
      </c>
      <c r="X39" s="24">
        <v>0</v>
      </c>
      <c r="Y39" s="24">
        <v>0</v>
      </c>
      <c r="Z39" s="24">
        <v>0</v>
      </c>
      <c r="AA39" s="24">
        <v>0</v>
      </c>
      <c r="AB39" s="24">
        <v>0</v>
      </c>
      <c r="AC39" s="24">
        <v>0</v>
      </c>
      <c r="AD39" s="24">
        <v>0</v>
      </c>
      <c r="AE39" s="24">
        <v>0</v>
      </c>
      <c r="AF39" s="24">
        <v>0</v>
      </c>
      <c r="AG39" s="24">
        <v>0</v>
      </c>
      <c r="AH39" s="24">
        <v>0</v>
      </c>
      <c r="AI39" s="24">
        <v>0</v>
      </c>
      <c r="AJ39" s="24">
        <v>0</v>
      </c>
      <c r="AK39" s="24">
        <v>0</v>
      </c>
      <c r="AL39" s="24">
        <v>0</v>
      </c>
      <c r="AM39" s="24">
        <v>0</v>
      </c>
      <c r="AN39" s="26">
        <v>0</v>
      </c>
      <c r="AO39" s="26">
        <v>0</v>
      </c>
      <c r="AP39" s="26">
        <v>0</v>
      </c>
      <c r="AQ39" s="26">
        <v>0</v>
      </c>
      <c r="AR39" s="26">
        <v>0</v>
      </c>
      <c r="AS39" s="26">
        <v>0</v>
      </c>
      <c r="AT39" s="26">
        <v>0</v>
      </c>
      <c r="AU39" s="26">
        <v>0</v>
      </c>
      <c r="AV39" s="26">
        <v>0</v>
      </c>
      <c r="AW39" s="26">
        <v>0</v>
      </c>
      <c r="AX39" s="26">
        <v>0</v>
      </c>
      <c r="AY39" s="26">
        <v>0</v>
      </c>
      <c r="AZ39" s="26">
        <v>0</v>
      </c>
      <c r="BA39" s="26">
        <v>0</v>
      </c>
      <c r="BB39" s="26">
        <v>0</v>
      </c>
      <c r="BC39" s="26">
        <v>0</v>
      </c>
      <c r="BD39" s="26">
        <v>0</v>
      </c>
      <c r="BE39" s="26">
        <v>0</v>
      </c>
      <c r="BF39" s="26">
        <v>0</v>
      </c>
      <c r="BG39" s="26">
        <v>0</v>
      </c>
      <c r="BH39" s="26">
        <v>0</v>
      </c>
      <c r="BI39" s="26">
        <v>0</v>
      </c>
      <c r="BJ39" s="26">
        <v>0</v>
      </c>
      <c r="BK39" s="26">
        <v>0</v>
      </c>
      <c r="BL39" s="26">
        <v>0</v>
      </c>
      <c r="BM39" s="26">
        <v>0</v>
      </c>
      <c r="BN39" s="26">
        <v>0</v>
      </c>
      <c r="BO39" s="26">
        <v>0</v>
      </c>
      <c r="BP39" s="26">
        <v>0</v>
      </c>
      <c r="BQ39" s="26">
        <v>0</v>
      </c>
      <c r="BR39" s="26">
        <v>0</v>
      </c>
      <c r="BS39" s="26">
        <v>0</v>
      </c>
      <c r="BT39" s="26">
        <v>0</v>
      </c>
      <c r="BU39" s="26">
        <v>0</v>
      </c>
      <c r="BV39" s="26">
        <v>0</v>
      </c>
      <c r="BW39" s="26">
        <v>0</v>
      </c>
      <c r="BX39" s="26">
        <v>0</v>
      </c>
      <c r="BY39" s="26">
        <v>0</v>
      </c>
      <c r="BZ39" s="26">
        <v>0</v>
      </c>
      <c r="CA39" s="26"/>
    </row>
    <row r="40" spans="1:79" ht="85.5">
      <c r="A40" s="39" t="s">
        <v>929</v>
      </c>
      <c r="B40" s="40" t="s">
        <v>933</v>
      </c>
      <c r="C40" s="41" t="s">
        <v>907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  <c r="AA40" s="24">
        <v>0</v>
      </c>
      <c r="AB40" s="24">
        <v>0</v>
      </c>
      <c r="AC40" s="24">
        <v>0</v>
      </c>
      <c r="AD40" s="24">
        <v>0</v>
      </c>
      <c r="AE40" s="24">
        <v>0</v>
      </c>
      <c r="AF40" s="24">
        <v>0</v>
      </c>
      <c r="AG40" s="24">
        <v>0</v>
      </c>
      <c r="AH40" s="24">
        <v>0</v>
      </c>
      <c r="AI40" s="24">
        <v>0</v>
      </c>
      <c r="AJ40" s="24">
        <v>0</v>
      </c>
      <c r="AK40" s="24">
        <v>0</v>
      </c>
      <c r="AL40" s="24">
        <v>0</v>
      </c>
      <c r="AM40" s="24">
        <v>0</v>
      </c>
      <c r="AN40" s="26">
        <v>0</v>
      </c>
      <c r="AO40" s="26">
        <v>0</v>
      </c>
      <c r="AP40" s="26">
        <v>0</v>
      </c>
      <c r="AQ40" s="26">
        <v>0</v>
      </c>
      <c r="AR40" s="26">
        <v>0</v>
      </c>
      <c r="AS40" s="26">
        <v>0</v>
      </c>
      <c r="AT40" s="26">
        <v>0</v>
      </c>
      <c r="AU40" s="26">
        <v>0</v>
      </c>
      <c r="AV40" s="26">
        <v>0</v>
      </c>
      <c r="AW40" s="26">
        <v>0</v>
      </c>
      <c r="AX40" s="26">
        <v>0</v>
      </c>
      <c r="AY40" s="26">
        <v>0</v>
      </c>
      <c r="AZ40" s="26">
        <v>0</v>
      </c>
      <c r="BA40" s="26">
        <v>0</v>
      </c>
      <c r="BB40" s="26">
        <v>0</v>
      </c>
      <c r="BC40" s="26">
        <v>0</v>
      </c>
      <c r="BD40" s="26">
        <v>0</v>
      </c>
      <c r="BE40" s="26">
        <v>0</v>
      </c>
      <c r="BF40" s="26">
        <v>0</v>
      </c>
      <c r="BG40" s="26">
        <v>0</v>
      </c>
      <c r="BH40" s="26">
        <v>0</v>
      </c>
      <c r="BI40" s="26">
        <v>0</v>
      </c>
      <c r="BJ40" s="26">
        <v>0</v>
      </c>
      <c r="BK40" s="26">
        <v>0</v>
      </c>
      <c r="BL40" s="26">
        <v>0</v>
      </c>
      <c r="BM40" s="26">
        <v>0</v>
      </c>
      <c r="BN40" s="26">
        <v>0</v>
      </c>
      <c r="BO40" s="26">
        <v>0</v>
      </c>
      <c r="BP40" s="26">
        <v>0</v>
      </c>
      <c r="BQ40" s="26">
        <v>0</v>
      </c>
      <c r="BR40" s="26">
        <v>0</v>
      </c>
      <c r="BS40" s="26">
        <v>0</v>
      </c>
      <c r="BT40" s="26">
        <v>0</v>
      </c>
      <c r="BU40" s="26">
        <v>0</v>
      </c>
      <c r="BV40" s="26">
        <v>0</v>
      </c>
      <c r="BW40" s="26">
        <v>0</v>
      </c>
      <c r="BX40" s="26">
        <v>0</v>
      </c>
      <c r="BY40" s="26">
        <v>0</v>
      </c>
      <c r="BZ40" s="26">
        <v>0</v>
      </c>
      <c r="CA40" s="26"/>
    </row>
    <row r="41" spans="1:79" ht="28.5">
      <c r="A41" s="39" t="s">
        <v>934</v>
      </c>
      <c r="B41" s="40" t="s">
        <v>930</v>
      </c>
      <c r="C41" s="41" t="s">
        <v>907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v>0</v>
      </c>
      <c r="AD41" s="24">
        <v>0</v>
      </c>
      <c r="AE41" s="24">
        <v>0</v>
      </c>
      <c r="AF41" s="24">
        <v>0</v>
      </c>
      <c r="AG41" s="24">
        <v>0</v>
      </c>
      <c r="AH41" s="24">
        <v>0</v>
      </c>
      <c r="AI41" s="24">
        <v>0</v>
      </c>
      <c r="AJ41" s="24">
        <v>0</v>
      </c>
      <c r="AK41" s="24">
        <v>0</v>
      </c>
      <c r="AL41" s="24">
        <v>0</v>
      </c>
      <c r="AM41" s="24">
        <v>0</v>
      </c>
      <c r="AN41" s="26">
        <v>0</v>
      </c>
      <c r="AO41" s="26">
        <v>0</v>
      </c>
      <c r="AP41" s="26">
        <v>0</v>
      </c>
      <c r="AQ41" s="26">
        <v>0</v>
      </c>
      <c r="AR41" s="26">
        <v>0</v>
      </c>
      <c r="AS41" s="26">
        <v>0</v>
      </c>
      <c r="AT41" s="26">
        <v>0</v>
      </c>
      <c r="AU41" s="26">
        <v>0</v>
      </c>
      <c r="AV41" s="26">
        <v>0</v>
      </c>
      <c r="AW41" s="26">
        <v>0</v>
      </c>
      <c r="AX41" s="26">
        <v>0</v>
      </c>
      <c r="AY41" s="26">
        <v>0</v>
      </c>
      <c r="AZ41" s="26">
        <v>0</v>
      </c>
      <c r="BA41" s="26">
        <v>0</v>
      </c>
      <c r="BB41" s="26">
        <v>0</v>
      </c>
      <c r="BC41" s="26">
        <v>0</v>
      </c>
      <c r="BD41" s="26">
        <v>0</v>
      </c>
      <c r="BE41" s="26">
        <v>0</v>
      </c>
      <c r="BF41" s="26">
        <v>0</v>
      </c>
      <c r="BG41" s="26">
        <v>0</v>
      </c>
      <c r="BH41" s="26">
        <v>0</v>
      </c>
      <c r="BI41" s="26">
        <v>0</v>
      </c>
      <c r="BJ41" s="26">
        <v>0</v>
      </c>
      <c r="BK41" s="26">
        <v>0</v>
      </c>
      <c r="BL41" s="26">
        <v>0</v>
      </c>
      <c r="BM41" s="26">
        <v>0</v>
      </c>
      <c r="BN41" s="26">
        <v>0</v>
      </c>
      <c r="BO41" s="26">
        <v>0</v>
      </c>
      <c r="BP41" s="26">
        <v>0</v>
      </c>
      <c r="BQ41" s="26">
        <v>0</v>
      </c>
      <c r="BR41" s="26">
        <v>0</v>
      </c>
      <c r="BS41" s="26">
        <v>0</v>
      </c>
      <c r="BT41" s="26">
        <v>0</v>
      </c>
      <c r="BU41" s="26">
        <v>0</v>
      </c>
      <c r="BV41" s="26">
        <v>0</v>
      </c>
      <c r="BW41" s="26">
        <v>0</v>
      </c>
      <c r="BX41" s="26">
        <v>0</v>
      </c>
      <c r="BY41" s="26">
        <v>0</v>
      </c>
      <c r="BZ41" s="26">
        <v>0</v>
      </c>
      <c r="CA41" s="26"/>
    </row>
    <row r="42" spans="1:79" ht="99.75">
      <c r="A42" s="39" t="s">
        <v>934</v>
      </c>
      <c r="B42" s="40" t="s">
        <v>931</v>
      </c>
      <c r="C42" s="41" t="s">
        <v>907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4">
        <v>0</v>
      </c>
      <c r="AE42" s="24">
        <v>0</v>
      </c>
      <c r="AF42" s="24">
        <v>0</v>
      </c>
      <c r="AG42" s="24">
        <v>0</v>
      </c>
      <c r="AH42" s="24">
        <v>0</v>
      </c>
      <c r="AI42" s="24">
        <v>0</v>
      </c>
      <c r="AJ42" s="24">
        <v>0</v>
      </c>
      <c r="AK42" s="24">
        <v>0</v>
      </c>
      <c r="AL42" s="24">
        <v>0</v>
      </c>
      <c r="AM42" s="24">
        <v>0</v>
      </c>
      <c r="AN42" s="26">
        <v>0</v>
      </c>
      <c r="AO42" s="26">
        <v>0</v>
      </c>
      <c r="AP42" s="26">
        <v>0</v>
      </c>
      <c r="AQ42" s="26">
        <v>0</v>
      </c>
      <c r="AR42" s="26">
        <v>0</v>
      </c>
      <c r="AS42" s="26">
        <v>0</v>
      </c>
      <c r="AT42" s="26">
        <v>0</v>
      </c>
      <c r="AU42" s="26">
        <v>0</v>
      </c>
      <c r="AV42" s="26">
        <v>0</v>
      </c>
      <c r="AW42" s="26">
        <v>0</v>
      </c>
      <c r="AX42" s="26">
        <v>0</v>
      </c>
      <c r="AY42" s="26">
        <v>0</v>
      </c>
      <c r="AZ42" s="26">
        <v>0</v>
      </c>
      <c r="BA42" s="26">
        <v>0</v>
      </c>
      <c r="BB42" s="26">
        <v>0</v>
      </c>
      <c r="BC42" s="26">
        <v>0</v>
      </c>
      <c r="BD42" s="26">
        <v>0</v>
      </c>
      <c r="BE42" s="26">
        <v>0</v>
      </c>
      <c r="BF42" s="26">
        <v>0</v>
      </c>
      <c r="BG42" s="26">
        <v>0</v>
      </c>
      <c r="BH42" s="26">
        <v>0</v>
      </c>
      <c r="BI42" s="26">
        <v>0</v>
      </c>
      <c r="BJ42" s="26">
        <v>0</v>
      </c>
      <c r="BK42" s="26">
        <v>0</v>
      </c>
      <c r="BL42" s="26">
        <v>0</v>
      </c>
      <c r="BM42" s="26">
        <v>0</v>
      </c>
      <c r="BN42" s="26">
        <v>0</v>
      </c>
      <c r="BO42" s="26">
        <v>0</v>
      </c>
      <c r="BP42" s="26">
        <v>0</v>
      </c>
      <c r="BQ42" s="26">
        <v>0</v>
      </c>
      <c r="BR42" s="26">
        <v>0</v>
      </c>
      <c r="BS42" s="26">
        <v>0</v>
      </c>
      <c r="BT42" s="26">
        <v>0</v>
      </c>
      <c r="BU42" s="26">
        <v>0</v>
      </c>
      <c r="BV42" s="26">
        <v>0</v>
      </c>
      <c r="BW42" s="26">
        <v>0</v>
      </c>
      <c r="BX42" s="26">
        <v>0</v>
      </c>
      <c r="BY42" s="26">
        <v>0</v>
      </c>
      <c r="BZ42" s="26">
        <v>0</v>
      </c>
      <c r="CA42" s="26"/>
    </row>
    <row r="43" spans="1:79" ht="85.5">
      <c r="A43" s="39" t="s">
        <v>934</v>
      </c>
      <c r="B43" s="40" t="s">
        <v>932</v>
      </c>
      <c r="C43" s="41" t="s">
        <v>907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24">
        <v>0</v>
      </c>
      <c r="AB43" s="24">
        <v>0</v>
      </c>
      <c r="AC43" s="24">
        <v>0</v>
      </c>
      <c r="AD43" s="24">
        <v>0</v>
      </c>
      <c r="AE43" s="24">
        <v>0</v>
      </c>
      <c r="AF43" s="24">
        <v>0</v>
      </c>
      <c r="AG43" s="24">
        <v>0</v>
      </c>
      <c r="AH43" s="24">
        <v>0</v>
      </c>
      <c r="AI43" s="24">
        <v>0</v>
      </c>
      <c r="AJ43" s="24">
        <v>0</v>
      </c>
      <c r="AK43" s="24">
        <v>0</v>
      </c>
      <c r="AL43" s="24">
        <v>0</v>
      </c>
      <c r="AM43" s="24">
        <v>0</v>
      </c>
      <c r="AN43" s="26">
        <v>0</v>
      </c>
      <c r="AO43" s="26">
        <v>0</v>
      </c>
      <c r="AP43" s="26">
        <v>0</v>
      </c>
      <c r="AQ43" s="26">
        <v>0</v>
      </c>
      <c r="AR43" s="26">
        <v>0</v>
      </c>
      <c r="AS43" s="26">
        <v>0</v>
      </c>
      <c r="AT43" s="26">
        <v>0</v>
      </c>
      <c r="AU43" s="26">
        <v>0</v>
      </c>
      <c r="AV43" s="26">
        <v>0</v>
      </c>
      <c r="AW43" s="26">
        <v>0</v>
      </c>
      <c r="AX43" s="26">
        <v>0</v>
      </c>
      <c r="AY43" s="26">
        <v>0</v>
      </c>
      <c r="AZ43" s="26">
        <v>0</v>
      </c>
      <c r="BA43" s="26">
        <v>0</v>
      </c>
      <c r="BB43" s="26">
        <v>0</v>
      </c>
      <c r="BC43" s="26">
        <v>0</v>
      </c>
      <c r="BD43" s="26">
        <v>0</v>
      </c>
      <c r="BE43" s="26">
        <v>0</v>
      </c>
      <c r="BF43" s="26">
        <v>0</v>
      </c>
      <c r="BG43" s="26">
        <v>0</v>
      </c>
      <c r="BH43" s="26">
        <v>0</v>
      </c>
      <c r="BI43" s="26">
        <v>0</v>
      </c>
      <c r="BJ43" s="26">
        <v>0</v>
      </c>
      <c r="BK43" s="26">
        <v>0</v>
      </c>
      <c r="BL43" s="26">
        <v>0</v>
      </c>
      <c r="BM43" s="26">
        <v>0</v>
      </c>
      <c r="BN43" s="26">
        <v>0</v>
      </c>
      <c r="BO43" s="26">
        <v>0</v>
      </c>
      <c r="BP43" s="26">
        <v>0</v>
      </c>
      <c r="BQ43" s="26">
        <v>0</v>
      </c>
      <c r="BR43" s="26">
        <v>0</v>
      </c>
      <c r="BS43" s="26">
        <v>0</v>
      </c>
      <c r="BT43" s="26">
        <v>0</v>
      </c>
      <c r="BU43" s="26">
        <v>0</v>
      </c>
      <c r="BV43" s="26">
        <v>0</v>
      </c>
      <c r="BW43" s="26">
        <v>0</v>
      </c>
      <c r="BX43" s="26">
        <v>0</v>
      </c>
      <c r="BY43" s="26">
        <v>0</v>
      </c>
      <c r="BZ43" s="26">
        <v>0</v>
      </c>
      <c r="CA43" s="26"/>
    </row>
    <row r="44" spans="1:79" ht="85.5">
      <c r="A44" s="39" t="s">
        <v>934</v>
      </c>
      <c r="B44" s="40" t="s">
        <v>935</v>
      </c>
      <c r="C44" s="41" t="s">
        <v>907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4">
        <v>0</v>
      </c>
      <c r="AB44" s="24">
        <v>0</v>
      </c>
      <c r="AC44" s="24">
        <v>0</v>
      </c>
      <c r="AD44" s="24">
        <v>0</v>
      </c>
      <c r="AE44" s="24">
        <v>0</v>
      </c>
      <c r="AF44" s="24">
        <v>0</v>
      </c>
      <c r="AG44" s="24">
        <v>0</v>
      </c>
      <c r="AH44" s="24">
        <v>0</v>
      </c>
      <c r="AI44" s="24">
        <v>0</v>
      </c>
      <c r="AJ44" s="24">
        <v>0</v>
      </c>
      <c r="AK44" s="24">
        <v>0</v>
      </c>
      <c r="AL44" s="24">
        <v>0</v>
      </c>
      <c r="AM44" s="24">
        <v>0</v>
      </c>
      <c r="AN44" s="26">
        <v>0</v>
      </c>
      <c r="AO44" s="26">
        <v>0</v>
      </c>
      <c r="AP44" s="26">
        <v>0</v>
      </c>
      <c r="AQ44" s="26">
        <v>0</v>
      </c>
      <c r="AR44" s="26">
        <v>0</v>
      </c>
      <c r="AS44" s="26">
        <v>0</v>
      </c>
      <c r="AT44" s="26">
        <v>0</v>
      </c>
      <c r="AU44" s="26">
        <v>0</v>
      </c>
      <c r="AV44" s="26">
        <v>0</v>
      </c>
      <c r="AW44" s="26">
        <v>0</v>
      </c>
      <c r="AX44" s="26">
        <v>0</v>
      </c>
      <c r="AY44" s="26">
        <v>0</v>
      </c>
      <c r="AZ44" s="26">
        <v>0</v>
      </c>
      <c r="BA44" s="26">
        <v>0</v>
      </c>
      <c r="BB44" s="26">
        <v>0</v>
      </c>
      <c r="BC44" s="26">
        <v>0</v>
      </c>
      <c r="BD44" s="26">
        <v>0</v>
      </c>
      <c r="BE44" s="26">
        <v>0</v>
      </c>
      <c r="BF44" s="26">
        <v>0</v>
      </c>
      <c r="BG44" s="26">
        <v>0</v>
      </c>
      <c r="BH44" s="26">
        <v>0</v>
      </c>
      <c r="BI44" s="26">
        <v>0</v>
      </c>
      <c r="BJ44" s="26">
        <v>0</v>
      </c>
      <c r="BK44" s="26">
        <v>0</v>
      </c>
      <c r="BL44" s="26">
        <v>0</v>
      </c>
      <c r="BM44" s="26">
        <v>0</v>
      </c>
      <c r="BN44" s="26">
        <v>0</v>
      </c>
      <c r="BO44" s="26">
        <v>0</v>
      </c>
      <c r="BP44" s="26">
        <v>0</v>
      </c>
      <c r="BQ44" s="26">
        <v>0</v>
      </c>
      <c r="BR44" s="26">
        <v>0</v>
      </c>
      <c r="BS44" s="26">
        <v>0</v>
      </c>
      <c r="BT44" s="26">
        <v>0</v>
      </c>
      <c r="BU44" s="26">
        <v>0</v>
      </c>
      <c r="BV44" s="26">
        <v>0</v>
      </c>
      <c r="BW44" s="26">
        <v>0</v>
      </c>
      <c r="BX44" s="26">
        <v>0</v>
      </c>
      <c r="BY44" s="26">
        <v>0</v>
      </c>
      <c r="BZ44" s="26">
        <v>0</v>
      </c>
      <c r="CA44" s="26"/>
    </row>
    <row r="45" spans="1:79" ht="85.5">
      <c r="A45" s="39" t="s">
        <v>936</v>
      </c>
      <c r="B45" s="40" t="s">
        <v>937</v>
      </c>
      <c r="C45" s="41" t="s">
        <v>907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  <c r="AD45" s="24">
        <v>0</v>
      </c>
      <c r="AE45" s="24">
        <v>0</v>
      </c>
      <c r="AF45" s="24">
        <v>0</v>
      </c>
      <c r="AG45" s="24">
        <v>0</v>
      </c>
      <c r="AH45" s="24">
        <v>0</v>
      </c>
      <c r="AI45" s="24">
        <v>0</v>
      </c>
      <c r="AJ45" s="24">
        <v>0</v>
      </c>
      <c r="AK45" s="24">
        <v>0</v>
      </c>
      <c r="AL45" s="24">
        <v>0</v>
      </c>
      <c r="AM45" s="24">
        <v>0</v>
      </c>
      <c r="AN45" s="26">
        <v>0</v>
      </c>
      <c r="AO45" s="26">
        <v>0</v>
      </c>
      <c r="AP45" s="26">
        <v>0</v>
      </c>
      <c r="AQ45" s="26">
        <v>0</v>
      </c>
      <c r="AR45" s="26">
        <v>0</v>
      </c>
      <c r="AS45" s="26">
        <v>0</v>
      </c>
      <c r="AT45" s="26">
        <v>0</v>
      </c>
      <c r="AU45" s="26">
        <v>0</v>
      </c>
      <c r="AV45" s="26">
        <v>0</v>
      </c>
      <c r="AW45" s="26">
        <v>0</v>
      </c>
      <c r="AX45" s="26">
        <v>0</v>
      </c>
      <c r="AY45" s="26">
        <v>0</v>
      </c>
      <c r="AZ45" s="26">
        <v>0</v>
      </c>
      <c r="BA45" s="26">
        <v>0</v>
      </c>
      <c r="BB45" s="26">
        <v>0</v>
      </c>
      <c r="BC45" s="26">
        <v>0</v>
      </c>
      <c r="BD45" s="26">
        <v>0</v>
      </c>
      <c r="BE45" s="26">
        <v>0</v>
      </c>
      <c r="BF45" s="26">
        <v>0</v>
      </c>
      <c r="BG45" s="26">
        <v>0</v>
      </c>
      <c r="BH45" s="26">
        <v>0</v>
      </c>
      <c r="BI45" s="26">
        <v>0</v>
      </c>
      <c r="BJ45" s="26">
        <v>0</v>
      </c>
      <c r="BK45" s="26">
        <v>0</v>
      </c>
      <c r="BL45" s="26">
        <v>0</v>
      </c>
      <c r="BM45" s="26">
        <v>0</v>
      </c>
      <c r="BN45" s="26">
        <v>0</v>
      </c>
      <c r="BO45" s="26">
        <v>0</v>
      </c>
      <c r="BP45" s="26">
        <v>0</v>
      </c>
      <c r="BQ45" s="26">
        <v>0</v>
      </c>
      <c r="BR45" s="26">
        <v>0</v>
      </c>
      <c r="BS45" s="26">
        <v>0</v>
      </c>
      <c r="BT45" s="26">
        <v>0</v>
      </c>
      <c r="BU45" s="26">
        <v>0</v>
      </c>
      <c r="BV45" s="26">
        <v>0</v>
      </c>
      <c r="BW45" s="26">
        <v>0</v>
      </c>
      <c r="BX45" s="26">
        <v>0</v>
      </c>
      <c r="BY45" s="26">
        <v>0</v>
      </c>
      <c r="BZ45" s="26">
        <v>0</v>
      </c>
      <c r="CA45" s="26"/>
    </row>
    <row r="46" spans="1:79" ht="71.25">
      <c r="A46" s="39" t="s">
        <v>938</v>
      </c>
      <c r="B46" s="40" t="s">
        <v>939</v>
      </c>
      <c r="C46" s="41" t="s">
        <v>907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v>0</v>
      </c>
      <c r="S46" s="24">
        <v>0</v>
      </c>
      <c r="T46" s="24">
        <v>0</v>
      </c>
      <c r="U46" s="24">
        <v>0</v>
      </c>
      <c r="V46" s="24">
        <v>0</v>
      </c>
      <c r="W46" s="24">
        <v>0</v>
      </c>
      <c r="X46" s="24">
        <v>0</v>
      </c>
      <c r="Y46" s="24">
        <v>0</v>
      </c>
      <c r="Z46" s="24">
        <v>0</v>
      </c>
      <c r="AA46" s="24">
        <v>0</v>
      </c>
      <c r="AB46" s="24">
        <v>0</v>
      </c>
      <c r="AC46" s="24">
        <v>0</v>
      </c>
      <c r="AD46" s="24">
        <v>0</v>
      </c>
      <c r="AE46" s="24">
        <v>0</v>
      </c>
      <c r="AF46" s="24">
        <v>0</v>
      </c>
      <c r="AG46" s="24">
        <v>0</v>
      </c>
      <c r="AH46" s="24">
        <v>0</v>
      </c>
      <c r="AI46" s="24">
        <v>0</v>
      </c>
      <c r="AJ46" s="24">
        <v>0</v>
      </c>
      <c r="AK46" s="24">
        <v>0</v>
      </c>
      <c r="AL46" s="24">
        <v>0</v>
      </c>
      <c r="AM46" s="24">
        <v>0</v>
      </c>
      <c r="AN46" s="26">
        <v>0</v>
      </c>
      <c r="AO46" s="26">
        <v>0</v>
      </c>
      <c r="AP46" s="26">
        <v>0</v>
      </c>
      <c r="AQ46" s="26">
        <v>0</v>
      </c>
      <c r="AR46" s="26">
        <v>0</v>
      </c>
      <c r="AS46" s="26">
        <v>0</v>
      </c>
      <c r="AT46" s="26">
        <v>0</v>
      </c>
      <c r="AU46" s="26">
        <v>0</v>
      </c>
      <c r="AV46" s="26">
        <v>0</v>
      </c>
      <c r="AW46" s="26">
        <v>0</v>
      </c>
      <c r="AX46" s="26">
        <v>0</v>
      </c>
      <c r="AY46" s="26">
        <v>0</v>
      </c>
      <c r="AZ46" s="26">
        <v>0</v>
      </c>
      <c r="BA46" s="26">
        <v>0</v>
      </c>
      <c r="BB46" s="26">
        <v>0</v>
      </c>
      <c r="BC46" s="26">
        <v>0</v>
      </c>
      <c r="BD46" s="26">
        <v>0</v>
      </c>
      <c r="BE46" s="26">
        <v>0</v>
      </c>
      <c r="BF46" s="26">
        <v>0</v>
      </c>
      <c r="BG46" s="26">
        <v>0</v>
      </c>
      <c r="BH46" s="26">
        <v>0</v>
      </c>
      <c r="BI46" s="26">
        <v>0</v>
      </c>
      <c r="BJ46" s="26">
        <v>0</v>
      </c>
      <c r="BK46" s="26">
        <v>0</v>
      </c>
      <c r="BL46" s="26">
        <v>0</v>
      </c>
      <c r="BM46" s="26">
        <v>0</v>
      </c>
      <c r="BN46" s="26">
        <v>0</v>
      </c>
      <c r="BO46" s="26">
        <v>0</v>
      </c>
      <c r="BP46" s="26">
        <v>0</v>
      </c>
      <c r="BQ46" s="26">
        <v>0</v>
      </c>
      <c r="BR46" s="26">
        <v>0</v>
      </c>
      <c r="BS46" s="26">
        <v>0</v>
      </c>
      <c r="BT46" s="26">
        <v>0</v>
      </c>
      <c r="BU46" s="26">
        <v>0</v>
      </c>
      <c r="BV46" s="26">
        <v>0</v>
      </c>
      <c r="BW46" s="26">
        <v>0</v>
      </c>
      <c r="BX46" s="26">
        <v>0</v>
      </c>
      <c r="BY46" s="26">
        <v>0</v>
      </c>
      <c r="BZ46" s="26">
        <v>0</v>
      </c>
      <c r="CA46" s="26"/>
    </row>
    <row r="47" spans="1:79" ht="71.25">
      <c r="A47" s="39" t="s">
        <v>940</v>
      </c>
      <c r="B47" s="40" t="s">
        <v>941</v>
      </c>
      <c r="C47" s="41" t="s">
        <v>907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24">
        <v>0</v>
      </c>
      <c r="AE47" s="24">
        <v>0</v>
      </c>
      <c r="AF47" s="24">
        <v>0</v>
      </c>
      <c r="AG47" s="24">
        <v>0</v>
      </c>
      <c r="AH47" s="24">
        <v>0</v>
      </c>
      <c r="AI47" s="24">
        <v>0</v>
      </c>
      <c r="AJ47" s="24">
        <v>0</v>
      </c>
      <c r="AK47" s="24">
        <v>0</v>
      </c>
      <c r="AL47" s="24">
        <v>0</v>
      </c>
      <c r="AM47" s="24">
        <v>0</v>
      </c>
      <c r="AN47" s="26">
        <v>0</v>
      </c>
      <c r="AO47" s="26">
        <v>0</v>
      </c>
      <c r="AP47" s="26">
        <v>0</v>
      </c>
      <c r="AQ47" s="26">
        <v>0</v>
      </c>
      <c r="AR47" s="26">
        <v>0</v>
      </c>
      <c r="AS47" s="26">
        <v>0</v>
      </c>
      <c r="AT47" s="26">
        <v>0</v>
      </c>
      <c r="AU47" s="26">
        <v>0</v>
      </c>
      <c r="AV47" s="26">
        <v>0</v>
      </c>
      <c r="AW47" s="26">
        <v>0</v>
      </c>
      <c r="AX47" s="26">
        <v>0</v>
      </c>
      <c r="AY47" s="26">
        <v>0</v>
      </c>
      <c r="AZ47" s="26">
        <v>0</v>
      </c>
      <c r="BA47" s="26">
        <v>0</v>
      </c>
      <c r="BB47" s="26">
        <v>0</v>
      </c>
      <c r="BC47" s="26">
        <v>0</v>
      </c>
      <c r="BD47" s="26">
        <v>0</v>
      </c>
      <c r="BE47" s="26">
        <v>0</v>
      </c>
      <c r="BF47" s="26">
        <v>0</v>
      </c>
      <c r="BG47" s="26">
        <v>0</v>
      </c>
      <c r="BH47" s="26">
        <v>0</v>
      </c>
      <c r="BI47" s="26">
        <v>0</v>
      </c>
      <c r="BJ47" s="26">
        <v>0</v>
      </c>
      <c r="BK47" s="26">
        <v>0</v>
      </c>
      <c r="BL47" s="26">
        <v>0</v>
      </c>
      <c r="BM47" s="26">
        <v>0</v>
      </c>
      <c r="BN47" s="26">
        <v>0</v>
      </c>
      <c r="BO47" s="26">
        <v>0</v>
      </c>
      <c r="BP47" s="26">
        <v>0</v>
      </c>
      <c r="BQ47" s="26">
        <v>0</v>
      </c>
      <c r="BR47" s="26">
        <v>0</v>
      </c>
      <c r="BS47" s="26">
        <v>0</v>
      </c>
      <c r="BT47" s="26">
        <v>0</v>
      </c>
      <c r="BU47" s="26">
        <v>0</v>
      </c>
      <c r="BV47" s="26">
        <v>0</v>
      </c>
      <c r="BW47" s="26">
        <v>0</v>
      </c>
      <c r="BX47" s="26">
        <v>0</v>
      </c>
      <c r="BY47" s="26">
        <v>0</v>
      </c>
      <c r="BZ47" s="26">
        <v>0</v>
      </c>
      <c r="CA47" s="26"/>
    </row>
    <row r="48" spans="1:79" s="35" customFormat="1" ht="42.75">
      <c r="A48" s="39" t="s">
        <v>92</v>
      </c>
      <c r="B48" s="40" t="s">
        <v>942</v>
      </c>
      <c r="C48" s="41" t="s">
        <v>907</v>
      </c>
      <c r="D48" s="25">
        <v>0</v>
      </c>
      <c r="E48" s="25">
        <v>0</v>
      </c>
      <c r="F48" s="25">
        <f>F49+F52+F56</f>
        <v>3.2919999999999998</v>
      </c>
      <c r="G48" s="25">
        <f>G49</f>
        <v>0</v>
      </c>
      <c r="H48" s="25">
        <v>0</v>
      </c>
      <c r="I48" s="25">
        <f>I52</f>
        <v>1.93</v>
      </c>
      <c r="J48" s="25">
        <v>0</v>
      </c>
      <c r="K48" s="25">
        <f>K56</f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5">
        <v>0</v>
      </c>
      <c r="AA48" s="25">
        <f t="shared" ref="AA48:AB49" si="1">AA49</f>
        <v>0</v>
      </c>
      <c r="AB48" s="25">
        <f t="shared" si="1"/>
        <v>0</v>
      </c>
      <c r="AC48" s="25">
        <v>0</v>
      </c>
      <c r="AD48" s="30">
        <v>0</v>
      </c>
      <c r="AE48" s="30">
        <v>0</v>
      </c>
      <c r="AF48" s="30">
        <v>0</v>
      </c>
      <c r="AG48" s="25">
        <v>0</v>
      </c>
      <c r="AH48" s="36">
        <f>AH52+AH58</f>
        <v>3.2919999999999998</v>
      </c>
      <c r="AI48" s="25">
        <v>0</v>
      </c>
      <c r="AJ48" s="25">
        <v>0</v>
      </c>
      <c r="AK48" s="25">
        <f>AK52</f>
        <v>1.93</v>
      </c>
      <c r="AL48" s="25">
        <v>0</v>
      </c>
      <c r="AM48" s="25">
        <f>AM56</f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0</v>
      </c>
      <c r="BA48" s="25">
        <v>0</v>
      </c>
      <c r="BB48" s="25">
        <v>0</v>
      </c>
      <c r="BC48" s="25">
        <v>0</v>
      </c>
      <c r="BD48" s="25">
        <v>0</v>
      </c>
      <c r="BE48" s="25">
        <v>0</v>
      </c>
      <c r="BF48" s="25">
        <v>0</v>
      </c>
      <c r="BG48" s="25">
        <v>0</v>
      </c>
      <c r="BH48" s="25">
        <v>0</v>
      </c>
      <c r="BI48" s="25">
        <v>0</v>
      </c>
      <c r="BJ48" s="25">
        <v>0</v>
      </c>
      <c r="BK48" s="25">
        <v>0</v>
      </c>
      <c r="BL48" s="25">
        <v>0</v>
      </c>
      <c r="BM48" s="25">
        <v>0</v>
      </c>
      <c r="BN48" s="25">
        <v>0</v>
      </c>
      <c r="BO48" s="25">
        <v>0</v>
      </c>
      <c r="BP48" s="25">
        <v>0</v>
      </c>
      <c r="BQ48" s="25">
        <v>0</v>
      </c>
      <c r="BR48" s="25">
        <v>0</v>
      </c>
      <c r="BS48" s="25">
        <v>0</v>
      </c>
      <c r="BT48" s="25">
        <v>0</v>
      </c>
      <c r="BU48" s="25">
        <v>0</v>
      </c>
      <c r="BV48" s="25">
        <v>0</v>
      </c>
      <c r="BW48" s="25">
        <v>0</v>
      </c>
      <c r="BX48" s="25">
        <v>0</v>
      </c>
      <c r="BY48" s="25">
        <v>0</v>
      </c>
      <c r="BZ48" s="25">
        <v>0</v>
      </c>
      <c r="CA48" s="25"/>
    </row>
    <row r="49" spans="1:79" s="35" customFormat="1" ht="71.25">
      <c r="A49" s="39" t="s">
        <v>503</v>
      </c>
      <c r="B49" s="40" t="s">
        <v>943</v>
      </c>
      <c r="C49" s="41" t="s">
        <v>907</v>
      </c>
      <c r="D49" s="25">
        <v>0</v>
      </c>
      <c r="E49" s="25">
        <v>0</v>
      </c>
      <c r="F49" s="25">
        <f>F50</f>
        <v>0</v>
      </c>
      <c r="G49" s="25">
        <f>G50</f>
        <v>0</v>
      </c>
      <c r="H49" s="25">
        <v>0</v>
      </c>
      <c r="I49" s="25">
        <f>I50</f>
        <v>0</v>
      </c>
      <c r="J49" s="25">
        <v>0</v>
      </c>
      <c r="K49" s="25">
        <f>K50</f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  <c r="R49" s="24">
        <v>0</v>
      </c>
      <c r="S49" s="24">
        <v>0</v>
      </c>
      <c r="T49" s="24">
        <v>0</v>
      </c>
      <c r="U49" s="24">
        <v>0</v>
      </c>
      <c r="V49" s="24">
        <v>0</v>
      </c>
      <c r="W49" s="24">
        <v>0</v>
      </c>
      <c r="X49" s="24">
        <v>0</v>
      </c>
      <c r="Y49" s="24">
        <v>0</v>
      </c>
      <c r="Z49" s="25">
        <v>0</v>
      </c>
      <c r="AA49" s="25">
        <f t="shared" si="1"/>
        <v>0</v>
      </c>
      <c r="AB49" s="25">
        <f t="shared" si="1"/>
        <v>0</v>
      </c>
      <c r="AC49" s="25">
        <v>0</v>
      </c>
      <c r="AD49" s="25">
        <f>AD50</f>
        <v>0</v>
      </c>
      <c r="AE49" s="25">
        <v>0</v>
      </c>
      <c r="AF49" s="25">
        <f>AF50</f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5">
        <v>0</v>
      </c>
      <c r="AT49" s="25">
        <v>0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5">
        <v>0</v>
      </c>
      <c r="BA49" s="25">
        <v>0</v>
      </c>
      <c r="BB49" s="25">
        <v>0</v>
      </c>
      <c r="BC49" s="25">
        <v>0</v>
      </c>
      <c r="BD49" s="25">
        <v>0</v>
      </c>
      <c r="BE49" s="25">
        <v>0</v>
      </c>
      <c r="BF49" s="25">
        <v>0</v>
      </c>
      <c r="BG49" s="25">
        <v>0</v>
      </c>
      <c r="BH49" s="25">
        <v>0</v>
      </c>
      <c r="BI49" s="25">
        <v>0</v>
      </c>
      <c r="BJ49" s="25">
        <v>0</v>
      </c>
      <c r="BK49" s="25">
        <v>0</v>
      </c>
      <c r="BL49" s="25">
        <v>0</v>
      </c>
      <c r="BM49" s="25">
        <v>0</v>
      </c>
      <c r="BN49" s="25">
        <v>0</v>
      </c>
      <c r="BO49" s="25">
        <v>0</v>
      </c>
      <c r="BP49" s="25">
        <v>0</v>
      </c>
      <c r="BQ49" s="25">
        <v>0</v>
      </c>
      <c r="BR49" s="25">
        <v>0</v>
      </c>
      <c r="BS49" s="25">
        <v>0</v>
      </c>
      <c r="BT49" s="25">
        <v>0</v>
      </c>
      <c r="BU49" s="25">
        <v>0</v>
      </c>
      <c r="BV49" s="25">
        <v>0</v>
      </c>
      <c r="BW49" s="25">
        <v>0</v>
      </c>
      <c r="BX49" s="25">
        <v>0</v>
      </c>
      <c r="BY49" s="25">
        <v>0</v>
      </c>
      <c r="BZ49" s="25">
        <v>0</v>
      </c>
      <c r="CA49" s="25"/>
    </row>
    <row r="50" spans="1:79" s="35" customFormat="1" ht="28.5">
      <c r="A50" s="39" t="s">
        <v>505</v>
      </c>
      <c r="B50" s="40" t="s">
        <v>944</v>
      </c>
      <c r="C50" s="41" t="s">
        <v>907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S50" s="24">
        <v>0</v>
      </c>
      <c r="T50" s="24">
        <v>0</v>
      </c>
      <c r="U50" s="24">
        <v>0</v>
      </c>
      <c r="V50" s="24">
        <v>0</v>
      </c>
      <c r="W50" s="24">
        <v>0</v>
      </c>
      <c r="X50" s="24">
        <v>0</v>
      </c>
      <c r="Y50" s="24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5">
        <v>0</v>
      </c>
      <c r="AT50" s="25"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5">
        <v>0</v>
      </c>
      <c r="BA50" s="25">
        <v>0</v>
      </c>
      <c r="BB50" s="25">
        <v>0</v>
      </c>
      <c r="BC50" s="25">
        <v>0</v>
      </c>
      <c r="BD50" s="25">
        <v>0</v>
      </c>
      <c r="BE50" s="25">
        <v>0</v>
      </c>
      <c r="BF50" s="25">
        <v>0</v>
      </c>
      <c r="BG50" s="25">
        <v>0</v>
      </c>
      <c r="BH50" s="25">
        <v>0</v>
      </c>
      <c r="BI50" s="25">
        <v>0</v>
      </c>
      <c r="BJ50" s="25">
        <v>0</v>
      </c>
      <c r="BK50" s="25">
        <v>0</v>
      </c>
      <c r="BL50" s="25">
        <v>0</v>
      </c>
      <c r="BM50" s="25">
        <v>0</v>
      </c>
      <c r="BN50" s="25">
        <v>0</v>
      </c>
      <c r="BO50" s="25">
        <v>0</v>
      </c>
      <c r="BP50" s="25">
        <v>0</v>
      </c>
      <c r="BQ50" s="25">
        <v>0</v>
      </c>
      <c r="BR50" s="25">
        <v>0</v>
      </c>
      <c r="BS50" s="25">
        <v>0</v>
      </c>
      <c r="BT50" s="25">
        <v>0</v>
      </c>
      <c r="BU50" s="25">
        <v>0</v>
      </c>
      <c r="BV50" s="25">
        <v>0</v>
      </c>
      <c r="BW50" s="25">
        <v>0</v>
      </c>
      <c r="BX50" s="25">
        <v>0</v>
      </c>
      <c r="BY50" s="25">
        <v>0</v>
      </c>
      <c r="BZ50" s="25">
        <v>0</v>
      </c>
      <c r="CA50" s="25"/>
    </row>
    <row r="51" spans="1:79" s="35" customFormat="1" ht="57">
      <c r="A51" s="39" t="s">
        <v>510</v>
      </c>
      <c r="B51" s="40" t="s">
        <v>945</v>
      </c>
      <c r="C51" s="41" t="s">
        <v>907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4">
        <v>0</v>
      </c>
      <c r="U51" s="24">
        <v>0</v>
      </c>
      <c r="V51" s="24">
        <v>0</v>
      </c>
      <c r="W51" s="24">
        <v>0</v>
      </c>
      <c r="X51" s="24">
        <v>0</v>
      </c>
      <c r="Y51" s="24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  <c r="AI51" s="25">
        <v>0</v>
      </c>
      <c r="AJ51" s="25">
        <v>0</v>
      </c>
      <c r="AK51" s="25">
        <v>0</v>
      </c>
      <c r="AL51" s="25">
        <v>0</v>
      </c>
      <c r="AM51" s="25">
        <v>0</v>
      </c>
      <c r="AN51" s="25">
        <v>0</v>
      </c>
      <c r="AO51" s="25">
        <v>0</v>
      </c>
      <c r="AP51" s="25">
        <v>0</v>
      </c>
      <c r="AQ51" s="25">
        <v>0</v>
      </c>
      <c r="AR51" s="25">
        <v>0</v>
      </c>
      <c r="AS51" s="25">
        <v>0</v>
      </c>
      <c r="AT51" s="25">
        <v>0</v>
      </c>
      <c r="AU51" s="25">
        <v>0</v>
      </c>
      <c r="AV51" s="25">
        <v>0</v>
      </c>
      <c r="AW51" s="25">
        <v>0</v>
      </c>
      <c r="AX51" s="25">
        <v>0</v>
      </c>
      <c r="AY51" s="25">
        <v>0</v>
      </c>
      <c r="AZ51" s="25">
        <v>0</v>
      </c>
      <c r="BA51" s="25">
        <v>0</v>
      </c>
      <c r="BB51" s="25">
        <v>0</v>
      </c>
      <c r="BC51" s="25">
        <v>0</v>
      </c>
      <c r="BD51" s="25">
        <v>0</v>
      </c>
      <c r="BE51" s="25">
        <v>0</v>
      </c>
      <c r="BF51" s="25">
        <v>0</v>
      </c>
      <c r="BG51" s="25">
        <v>0</v>
      </c>
      <c r="BH51" s="25">
        <v>0</v>
      </c>
      <c r="BI51" s="25">
        <v>0</v>
      </c>
      <c r="BJ51" s="25">
        <v>0</v>
      </c>
      <c r="BK51" s="25">
        <v>0</v>
      </c>
      <c r="BL51" s="25">
        <v>0</v>
      </c>
      <c r="BM51" s="25">
        <v>0</v>
      </c>
      <c r="BN51" s="25">
        <v>0</v>
      </c>
      <c r="BO51" s="25">
        <v>0</v>
      </c>
      <c r="BP51" s="25">
        <v>0</v>
      </c>
      <c r="BQ51" s="25">
        <v>0</v>
      </c>
      <c r="BR51" s="25">
        <v>0</v>
      </c>
      <c r="BS51" s="25">
        <v>0</v>
      </c>
      <c r="BT51" s="25">
        <v>0</v>
      </c>
      <c r="BU51" s="25">
        <v>0</v>
      </c>
      <c r="BV51" s="25">
        <v>0</v>
      </c>
      <c r="BW51" s="25">
        <v>0</v>
      </c>
      <c r="BX51" s="25">
        <v>0</v>
      </c>
      <c r="BY51" s="25">
        <v>0</v>
      </c>
      <c r="BZ51" s="25">
        <v>0</v>
      </c>
      <c r="CA51" s="25"/>
    </row>
    <row r="52" spans="1:79" s="35" customFormat="1" ht="42.75">
      <c r="A52" s="39" t="s">
        <v>518</v>
      </c>
      <c r="B52" s="40" t="s">
        <v>946</v>
      </c>
      <c r="C52" s="41" t="s">
        <v>907</v>
      </c>
      <c r="D52" s="25">
        <v>0</v>
      </c>
      <c r="E52" s="25">
        <v>0</v>
      </c>
      <c r="F52" s="36">
        <f>F53</f>
        <v>3.2919999999999998</v>
      </c>
      <c r="G52" s="25">
        <f>G53</f>
        <v>0</v>
      </c>
      <c r="H52" s="25">
        <v>0</v>
      </c>
      <c r="I52" s="25">
        <f>I53</f>
        <v>1.93</v>
      </c>
      <c r="J52" s="25">
        <v>0</v>
      </c>
      <c r="K52" s="25">
        <f>K53</f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4">
        <v>0</v>
      </c>
      <c r="W52" s="24">
        <v>0</v>
      </c>
      <c r="X52" s="24">
        <v>0</v>
      </c>
      <c r="Y52" s="24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36">
        <f>AH53</f>
        <v>3.2919999999999998</v>
      </c>
      <c r="AI52" s="25">
        <f>AI53</f>
        <v>0</v>
      </c>
      <c r="AJ52" s="25">
        <v>0</v>
      </c>
      <c r="AK52" s="25">
        <f>AK53</f>
        <v>1.93</v>
      </c>
      <c r="AL52" s="25">
        <v>0</v>
      </c>
      <c r="AM52" s="25">
        <f>AM53</f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5">
        <v>0</v>
      </c>
      <c r="BA52" s="25">
        <v>0</v>
      </c>
      <c r="BB52" s="25">
        <v>0</v>
      </c>
      <c r="BC52" s="25">
        <v>0</v>
      </c>
      <c r="BD52" s="25">
        <v>0</v>
      </c>
      <c r="BE52" s="25">
        <v>0</v>
      </c>
      <c r="BF52" s="25">
        <v>0</v>
      </c>
      <c r="BG52" s="25">
        <v>0</v>
      </c>
      <c r="BH52" s="25">
        <v>0</v>
      </c>
      <c r="BI52" s="25">
        <v>0</v>
      </c>
      <c r="BJ52" s="25">
        <v>0</v>
      </c>
      <c r="BK52" s="25">
        <v>0</v>
      </c>
      <c r="BL52" s="25">
        <v>0</v>
      </c>
      <c r="BM52" s="25">
        <v>0</v>
      </c>
      <c r="BN52" s="25">
        <v>0</v>
      </c>
      <c r="BO52" s="25">
        <v>0</v>
      </c>
      <c r="BP52" s="25">
        <v>0</v>
      </c>
      <c r="BQ52" s="25">
        <v>0</v>
      </c>
      <c r="BR52" s="25">
        <v>0</v>
      </c>
      <c r="BS52" s="25">
        <v>0</v>
      </c>
      <c r="BT52" s="25">
        <v>0</v>
      </c>
      <c r="BU52" s="25">
        <v>0</v>
      </c>
      <c r="BV52" s="25">
        <v>0</v>
      </c>
      <c r="BW52" s="25">
        <v>0</v>
      </c>
      <c r="BX52" s="25">
        <v>0</v>
      </c>
      <c r="BY52" s="25">
        <v>0</v>
      </c>
      <c r="BZ52" s="25">
        <v>0</v>
      </c>
      <c r="CA52" s="25"/>
    </row>
    <row r="53" spans="1:79" s="35" customFormat="1" ht="28.5">
      <c r="A53" s="39" t="s">
        <v>947</v>
      </c>
      <c r="B53" s="40" t="s">
        <v>948</v>
      </c>
      <c r="C53" s="41" t="s">
        <v>907</v>
      </c>
      <c r="D53" s="25">
        <v>0</v>
      </c>
      <c r="E53" s="25">
        <v>0</v>
      </c>
      <c r="F53" s="36">
        <f>F54</f>
        <v>3.2919999999999998</v>
      </c>
      <c r="G53" s="25">
        <f>G54</f>
        <v>0</v>
      </c>
      <c r="H53" s="25">
        <v>0</v>
      </c>
      <c r="I53" s="25">
        <f>I54</f>
        <v>1.93</v>
      </c>
      <c r="J53" s="25">
        <v>0</v>
      </c>
      <c r="K53" s="25">
        <f>K54</f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4">
        <v>0</v>
      </c>
      <c r="S53" s="24">
        <v>0</v>
      </c>
      <c r="T53" s="24">
        <v>0</v>
      </c>
      <c r="U53" s="24">
        <v>0</v>
      </c>
      <c r="V53" s="24">
        <v>0</v>
      </c>
      <c r="W53" s="24">
        <v>0</v>
      </c>
      <c r="X53" s="24">
        <v>0</v>
      </c>
      <c r="Y53" s="24">
        <v>0</v>
      </c>
      <c r="Z53" s="25">
        <v>0</v>
      </c>
      <c r="AA53" s="25">
        <v>0</v>
      </c>
      <c r="AB53" s="25">
        <v>0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36">
        <f>AH54</f>
        <v>3.2919999999999998</v>
      </c>
      <c r="AI53" s="25">
        <f>AI54</f>
        <v>0</v>
      </c>
      <c r="AJ53" s="25">
        <v>0</v>
      </c>
      <c r="AK53" s="25">
        <f>AK54</f>
        <v>1.93</v>
      </c>
      <c r="AL53" s="25">
        <v>0</v>
      </c>
      <c r="AM53" s="25">
        <f>AM54</f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5">
        <v>0</v>
      </c>
      <c r="AT53" s="25">
        <v>0</v>
      </c>
      <c r="AU53" s="25">
        <v>0</v>
      </c>
      <c r="AV53" s="25">
        <v>0</v>
      </c>
      <c r="AW53" s="25">
        <v>0</v>
      </c>
      <c r="AX53" s="25">
        <v>0</v>
      </c>
      <c r="AY53" s="25">
        <v>0</v>
      </c>
      <c r="AZ53" s="25">
        <v>0</v>
      </c>
      <c r="BA53" s="25">
        <v>0</v>
      </c>
      <c r="BB53" s="25">
        <v>0</v>
      </c>
      <c r="BC53" s="25">
        <v>0</v>
      </c>
      <c r="BD53" s="25">
        <v>0</v>
      </c>
      <c r="BE53" s="25">
        <v>0</v>
      </c>
      <c r="BF53" s="25">
        <v>0</v>
      </c>
      <c r="BG53" s="25">
        <v>0</v>
      </c>
      <c r="BH53" s="25">
        <v>0</v>
      </c>
      <c r="BI53" s="25">
        <v>0</v>
      </c>
      <c r="BJ53" s="25">
        <v>0</v>
      </c>
      <c r="BK53" s="25">
        <v>0</v>
      </c>
      <c r="BL53" s="25">
        <v>0</v>
      </c>
      <c r="BM53" s="25">
        <v>0</v>
      </c>
      <c r="BN53" s="25">
        <v>0</v>
      </c>
      <c r="BO53" s="25">
        <v>0</v>
      </c>
      <c r="BP53" s="25">
        <v>0</v>
      </c>
      <c r="BQ53" s="25">
        <v>0</v>
      </c>
      <c r="BR53" s="25">
        <v>0</v>
      </c>
      <c r="BS53" s="25">
        <v>0</v>
      </c>
      <c r="BT53" s="25">
        <v>0</v>
      </c>
      <c r="BU53" s="25">
        <v>0</v>
      </c>
      <c r="BV53" s="25">
        <v>0</v>
      </c>
      <c r="BW53" s="25">
        <v>0</v>
      </c>
      <c r="BX53" s="25">
        <v>0</v>
      </c>
      <c r="BY53" s="25">
        <v>0</v>
      </c>
      <c r="BZ53" s="25">
        <v>0</v>
      </c>
      <c r="CA53" s="25"/>
    </row>
    <row r="54" spans="1:79" ht="45">
      <c r="A54" s="107" t="s">
        <v>947</v>
      </c>
      <c r="B54" s="45" t="s">
        <v>1048</v>
      </c>
      <c r="C54" s="46" t="s">
        <v>1035</v>
      </c>
      <c r="D54" s="26">
        <v>0</v>
      </c>
      <c r="E54" s="26">
        <v>0</v>
      </c>
      <c r="F54" s="16">
        <f>AH54</f>
        <v>3.2919999999999998</v>
      </c>
      <c r="G54" s="26">
        <v>0</v>
      </c>
      <c r="H54" s="26">
        <v>0</v>
      </c>
      <c r="I54" s="26">
        <f>AK54</f>
        <v>1.93</v>
      </c>
      <c r="J54" s="26">
        <v>0</v>
      </c>
      <c r="K54" s="26">
        <v>0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  <c r="Q54" s="24">
        <v>0</v>
      </c>
      <c r="R54" s="24">
        <v>0</v>
      </c>
      <c r="S54" s="24">
        <v>0</v>
      </c>
      <c r="T54" s="24">
        <v>0</v>
      </c>
      <c r="U54" s="24">
        <v>0</v>
      </c>
      <c r="V54" s="24">
        <v>0</v>
      </c>
      <c r="W54" s="24">
        <v>0</v>
      </c>
      <c r="X54" s="24">
        <v>0</v>
      </c>
      <c r="Y54" s="24">
        <v>0</v>
      </c>
      <c r="Z54" s="26">
        <v>0</v>
      </c>
      <c r="AA54" s="26">
        <v>0</v>
      </c>
      <c r="AB54" s="26">
        <v>0</v>
      </c>
      <c r="AC54" s="26">
        <v>0</v>
      </c>
      <c r="AD54" s="26">
        <v>0</v>
      </c>
      <c r="AE54" s="26">
        <v>0</v>
      </c>
      <c r="AF54" s="26">
        <v>0</v>
      </c>
      <c r="AG54" s="26">
        <v>0</v>
      </c>
      <c r="AH54" s="16">
        <v>3.2919999999999998</v>
      </c>
      <c r="AI54" s="26">
        <v>0</v>
      </c>
      <c r="AJ54" s="26">
        <v>0</v>
      </c>
      <c r="AK54" s="26">
        <v>1.93</v>
      </c>
      <c r="AL54" s="26">
        <v>0</v>
      </c>
      <c r="AM54" s="26">
        <v>0</v>
      </c>
      <c r="AN54" s="26">
        <v>0</v>
      </c>
      <c r="AO54" s="26">
        <v>0</v>
      </c>
      <c r="AP54" s="26">
        <v>0</v>
      </c>
      <c r="AQ54" s="26">
        <v>0</v>
      </c>
      <c r="AR54" s="26">
        <v>0</v>
      </c>
      <c r="AS54" s="26">
        <v>0</v>
      </c>
      <c r="AT54" s="26">
        <v>0</v>
      </c>
      <c r="AU54" s="26">
        <v>0</v>
      </c>
      <c r="AV54" s="26">
        <v>0</v>
      </c>
      <c r="AW54" s="26">
        <v>0</v>
      </c>
      <c r="AX54" s="26">
        <v>0</v>
      </c>
      <c r="AY54" s="26">
        <v>0</v>
      </c>
      <c r="AZ54" s="26">
        <v>0</v>
      </c>
      <c r="BA54" s="26">
        <v>0</v>
      </c>
      <c r="BB54" s="26">
        <v>0</v>
      </c>
      <c r="BC54" s="26">
        <v>0</v>
      </c>
      <c r="BD54" s="26">
        <v>0</v>
      </c>
      <c r="BE54" s="26">
        <v>0</v>
      </c>
      <c r="BF54" s="26">
        <v>0</v>
      </c>
      <c r="BG54" s="26">
        <v>0</v>
      </c>
      <c r="BH54" s="26">
        <v>0</v>
      </c>
      <c r="BI54" s="26">
        <v>0</v>
      </c>
      <c r="BJ54" s="26">
        <v>0</v>
      </c>
      <c r="BK54" s="26">
        <v>0</v>
      </c>
      <c r="BL54" s="26">
        <v>0</v>
      </c>
      <c r="BM54" s="26">
        <v>0</v>
      </c>
      <c r="BN54" s="26">
        <v>0</v>
      </c>
      <c r="BO54" s="26">
        <v>0</v>
      </c>
      <c r="BP54" s="26">
        <v>0</v>
      </c>
      <c r="BQ54" s="26">
        <v>0</v>
      </c>
      <c r="BR54" s="26">
        <v>0</v>
      </c>
      <c r="BS54" s="26">
        <v>0</v>
      </c>
      <c r="BT54" s="26">
        <v>0</v>
      </c>
      <c r="BU54" s="26">
        <v>0</v>
      </c>
      <c r="BV54" s="26">
        <v>0</v>
      </c>
      <c r="BW54" s="26">
        <v>0</v>
      </c>
      <c r="BX54" s="26">
        <v>0</v>
      </c>
      <c r="BY54" s="26">
        <v>0</v>
      </c>
      <c r="BZ54" s="26">
        <v>0</v>
      </c>
      <c r="CA54" s="26"/>
    </row>
    <row r="55" spans="1:79" ht="42.75">
      <c r="A55" s="39" t="s">
        <v>949</v>
      </c>
      <c r="B55" s="40" t="s">
        <v>950</v>
      </c>
      <c r="C55" s="41" t="s">
        <v>907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24">
        <v>0</v>
      </c>
      <c r="W55" s="24">
        <v>0</v>
      </c>
      <c r="X55" s="24">
        <v>0</v>
      </c>
      <c r="Y55" s="24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6">
        <v>0</v>
      </c>
      <c r="AO55" s="26">
        <v>0</v>
      </c>
      <c r="AP55" s="26">
        <v>0</v>
      </c>
      <c r="AQ55" s="26">
        <v>0</v>
      </c>
      <c r="AR55" s="26">
        <v>0</v>
      </c>
      <c r="AS55" s="26">
        <v>0</v>
      </c>
      <c r="AT55" s="26">
        <v>0</v>
      </c>
      <c r="AU55" s="26">
        <v>0</v>
      </c>
      <c r="AV55" s="26">
        <v>0</v>
      </c>
      <c r="AW55" s="26">
        <v>0</v>
      </c>
      <c r="AX55" s="26">
        <v>0</v>
      </c>
      <c r="AY55" s="26">
        <v>0</v>
      </c>
      <c r="AZ55" s="26">
        <v>0</v>
      </c>
      <c r="BA55" s="26">
        <v>0</v>
      </c>
      <c r="BB55" s="26">
        <v>0</v>
      </c>
      <c r="BC55" s="26">
        <v>0</v>
      </c>
      <c r="BD55" s="26">
        <v>0</v>
      </c>
      <c r="BE55" s="26">
        <v>0</v>
      </c>
      <c r="BF55" s="26">
        <v>0</v>
      </c>
      <c r="BG55" s="26">
        <v>0</v>
      </c>
      <c r="BH55" s="26">
        <v>0</v>
      </c>
      <c r="BI55" s="26">
        <v>0</v>
      </c>
      <c r="BJ55" s="26">
        <v>0</v>
      </c>
      <c r="BK55" s="26">
        <v>0</v>
      </c>
      <c r="BL55" s="26">
        <v>0</v>
      </c>
      <c r="BM55" s="26">
        <v>0</v>
      </c>
      <c r="BN55" s="26">
        <v>0</v>
      </c>
      <c r="BO55" s="26">
        <v>0</v>
      </c>
      <c r="BP55" s="26">
        <v>0</v>
      </c>
      <c r="BQ55" s="26">
        <v>0</v>
      </c>
      <c r="BR55" s="26">
        <v>0</v>
      </c>
      <c r="BS55" s="26">
        <v>0</v>
      </c>
      <c r="BT55" s="26">
        <v>0</v>
      </c>
      <c r="BU55" s="26">
        <v>0</v>
      </c>
      <c r="BV55" s="26">
        <v>0</v>
      </c>
      <c r="BW55" s="26">
        <v>0</v>
      </c>
      <c r="BX55" s="26">
        <v>0</v>
      </c>
      <c r="BY55" s="26">
        <v>0</v>
      </c>
      <c r="BZ55" s="26">
        <v>0</v>
      </c>
      <c r="CA55" s="26"/>
    </row>
    <row r="56" spans="1:79" s="35" customFormat="1" ht="42.75">
      <c r="A56" s="39" t="s">
        <v>520</v>
      </c>
      <c r="B56" s="40" t="s">
        <v>951</v>
      </c>
      <c r="C56" s="41" t="s">
        <v>907</v>
      </c>
      <c r="D56" s="25">
        <v>0</v>
      </c>
      <c r="E56" s="25">
        <v>0</v>
      </c>
      <c r="F56" s="25">
        <f>F58</f>
        <v>0</v>
      </c>
      <c r="G56" s="25">
        <f>G58</f>
        <v>0</v>
      </c>
      <c r="H56" s="25">
        <v>0</v>
      </c>
      <c r="I56" s="25">
        <v>0</v>
      </c>
      <c r="J56" s="25">
        <v>0</v>
      </c>
      <c r="K56" s="25">
        <f>K58</f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24">
        <v>0</v>
      </c>
      <c r="U56" s="24">
        <v>0</v>
      </c>
      <c r="V56" s="24">
        <v>0</v>
      </c>
      <c r="W56" s="24">
        <v>0</v>
      </c>
      <c r="X56" s="24">
        <v>0</v>
      </c>
      <c r="Y56" s="24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v>0</v>
      </c>
      <c r="AH56" s="25">
        <f>AH58</f>
        <v>0</v>
      </c>
      <c r="AI56" s="25">
        <f>AI58</f>
        <v>0</v>
      </c>
      <c r="AJ56" s="25">
        <v>0</v>
      </c>
      <c r="AK56" s="25">
        <v>0</v>
      </c>
      <c r="AL56" s="25">
        <v>0</v>
      </c>
      <c r="AM56" s="25">
        <f>AM58</f>
        <v>0</v>
      </c>
      <c r="AN56" s="25">
        <v>0</v>
      </c>
      <c r="AO56" s="25">
        <v>0</v>
      </c>
      <c r="AP56" s="25">
        <v>0</v>
      </c>
      <c r="AQ56" s="25">
        <v>0</v>
      </c>
      <c r="AR56" s="25">
        <v>0</v>
      </c>
      <c r="AS56" s="25">
        <v>0</v>
      </c>
      <c r="AT56" s="25">
        <v>0</v>
      </c>
      <c r="AU56" s="25">
        <v>0</v>
      </c>
      <c r="AV56" s="25">
        <v>0</v>
      </c>
      <c r="AW56" s="25">
        <v>0</v>
      </c>
      <c r="AX56" s="25">
        <v>0</v>
      </c>
      <c r="AY56" s="25">
        <v>0</v>
      </c>
      <c r="AZ56" s="25">
        <v>0</v>
      </c>
      <c r="BA56" s="25">
        <v>0</v>
      </c>
      <c r="BB56" s="25">
        <v>0</v>
      </c>
      <c r="BC56" s="25">
        <v>0</v>
      </c>
      <c r="BD56" s="25">
        <v>0</v>
      </c>
      <c r="BE56" s="25">
        <v>0</v>
      </c>
      <c r="BF56" s="25">
        <v>0</v>
      </c>
      <c r="BG56" s="25">
        <v>0</v>
      </c>
      <c r="BH56" s="25">
        <v>0</v>
      </c>
      <c r="BI56" s="25">
        <v>0</v>
      </c>
      <c r="BJ56" s="25">
        <v>0</v>
      </c>
      <c r="BK56" s="25">
        <v>0</v>
      </c>
      <c r="BL56" s="25">
        <v>0</v>
      </c>
      <c r="BM56" s="25">
        <v>0</v>
      </c>
      <c r="BN56" s="25">
        <v>0</v>
      </c>
      <c r="BO56" s="25">
        <v>0</v>
      </c>
      <c r="BP56" s="25">
        <v>0</v>
      </c>
      <c r="BQ56" s="25">
        <v>0</v>
      </c>
      <c r="BR56" s="25">
        <v>0</v>
      </c>
      <c r="BS56" s="25">
        <v>0</v>
      </c>
      <c r="BT56" s="25">
        <v>0</v>
      </c>
      <c r="BU56" s="25">
        <v>0</v>
      </c>
      <c r="BV56" s="25">
        <v>0</v>
      </c>
      <c r="BW56" s="25">
        <v>0</v>
      </c>
      <c r="BX56" s="25">
        <v>0</v>
      </c>
      <c r="BY56" s="25">
        <v>0</v>
      </c>
      <c r="BZ56" s="25">
        <v>0</v>
      </c>
      <c r="CA56" s="25"/>
    </row>
    <row r="57" spans="1:79" s="35" customFormat="1" ht="42.75">
      <c r="A57" s="39" t="s">
        <v>522</v>
      </c>
      <c r="B57" s="40" t="s">
        <v>952</v>
      </c>
      <c r="C57" s="41" t="s">
        <v>907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4">
        <v>0</v>
      </c>
      <c r="S57" s="24">
        <v>0</v>
      </c>
      <c r="T57" s="24">
        <v>0</v>
      </c>
      <c r="U57" s="24">
        <v>0</v>
      </c>
      <c r="V57" s="24">
        <v>0</v>
      </c>
      <c r="W57" s="24">
        <v>0</v>
      </c>
      <c r="X57" s="24">
        <v>0</v>
      </c>
      <c r="Y57" s="24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5">
        <v>0</v>
      </c>
      <c r="AT57" s="25">
        <v>0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25">
        <v>0</v>
      </c>
      <c r="BA57" s="25">
        <v>0</v>
      </c>
      <c r="BB57" s="25">
        <v>0</v>
      </c>
      <c r="BC57" s="25">
        <v>0</v>
      </c>
      <c r="BD57" s="25">
        <v>0</v>
      </c>
      <c r="BE57" s="25">
        <v>0</v>
      </c>
      <c r="BF57" s="25">
        <v>0</v>
      </c>
      <c r="BG57" s="25">
        <v>0</v>
      </c>
      <c r="BH57" s="25">
        <v>0</v>
      </c>
      <c r="BI57" s="25">
        <v>0</v>
      </c>
      <c r="BJ57" s="25">
        <v>0</v>
      </c>
      <c r="BK57" s="25">
        <v>0</v>
      </c>
      <c r="BL57" s="25">
        <v>0</v>
      </c>
      <c r="BM57" s="25">
        <v>0</v>
      </c>
      <c r="BN57" s="25">
        <v>0</v>
      </c>
      <c r="BO57" s="25">
        <v>0</v>
      </c>
      <c r="BP57" s="25">
        <v>0</v>
      </c>
      <c r="BQ57" s="25">
        <v>0</v>
      </c>
      <c r="BR57" s="25">
        <v>0</v>
      </c>
      <c r="BS57" s="25">
        <v>0</v>
      </c>
      <c r="BT57" s="25">
        <v>0</v>
      </c>
      <c r="BU57" s="25">
        <v>0</v>
      </c>
      <c r="BV57" s="25">
        <v>0</v>
      </c>
      <c r="BW57" s="25">
        <v>0</v>
      </c>
      <c r="BX57" s="25">
        <v>0</v>
      </c>
      <c r="BY57" s="25">
        <v>0</v>
      </c>
      <c r="BZ57" s="25">
        <v>0</v>
      </c>
      <c r="CA57" s="25"/>
    </row>
    <row r="58" spans="1:79" s="35" customFormat="1" ht="28.5">
      <c r="A58" s="39" t="s">
        <v>526</v>
      </c>
      <c r="B58" s="40" t="s">
        <v>953</v>
      </c>
      <c r="C58" s="41" t="s">
        <v>907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v>0</v>
      </c>
      <c r="S58" s="24">
        <v>0</v>
      </c>
      <c r="T58" s="24">
        <v>0</v>
      </c>
      <c r="U58" s="24">
        <v>0</v>
      </c>
      <c r="V58" s="24">
        <v>0</v>
      </c>
      <c r="W58" s="24">
        <v>0</v>
      </c>
      <c r="X58" s="24">
        <v>0</v>
      </c>
      <c r="Y58" s="24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5">
        <v>0</v>
      </c>
      <c r="AT58" s="25">
        <v>0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25">
        <v>0</v>
      </c>
      <c r="BB58" s="25">
        <v>0</v>
      </c>
      <c r="BC58" s="25">
        <v>0</v>
      </c>
      <c r="BD58" s="25">
        <v>0</v>
      </c>
      <c r="BE58" s="25">
        <v>0</v>
      </c>
      <c r="BF58" s="25">
        <v>0</v>
      </c>
      <c r="BG58" s="25">
        <v>0</v>
      </c>
      <c r="BH58" s="25">
        <v>0</v>
      </c>
      <c r="BI58" s="25">
        <v>0</v>
      </c>
      <c r="BJ58" s="25">
        <v>0</v>
      </c>
      <c r="BK58" s="25">
        <v>0</v>
      </c>
      <c r="BL58" s="25">
        <v>0</v>
      </c>
      <c r="BM58" s="25">
        <v>0</v>
      </c>
      <c r="BN58" s="25">
        <v>0</v>
      </c>
      <c r="BO58" s="25">
        <v>0</v>
      </c>
      <c r="BP58" s="25">
        <v>0</v>
      </c>
      <c r="BQ58" s="25">
        <v>0</v>
      </c>
      <c r="BR58" s="25">
        <v>0</v>
      </c>
      <c r="BS58" s="25">
        <v>0</v>
      </c>
      <c r="BT58" s="25">
        <v>0</v>
      </c>
      <c r="BU58" s="25">
        <v>0</v>
      </c>
      <c r="BV58" s="25">
        <v>0</v>
      </c>
      <c r="BW58" s="25">
        <v>0</v>
      </c>
      <c r="BX58" s="25">
        <v>0</v>
      </c>
      <c r="BY58" s="25">
        <v>0</v>
      </c>
      <c r="BZ58" s="25">
        <v>0</v>
      </c>
      <c r="CA58" s="25"/>
    </row>
    <row r="59" spans="1:79" ht="28.5">
      <c r="A59" s="39" t="s">
        <v>527</v>
      </c>
      <c r="B59" s="40" t="s">
        <v>954</v>
      </c>
      <c r="C59" s="41" t="s">
        <v>907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v>0</v>
      </c>
      <c r="R59" s="24">
        <v>0</v>
      </c>
      <c r="S59" s="24">
        <v>0</v>
      </c>
      <c r="T59" s="24">
        <v>0</v>
      </c>
      <c r="U59" s="24">
        <v>0</v>
      </c>
      <c r="V59" s="24">
        <v>0</v>
      </c>
      <c r="W59" s="24">
        <v>0</v>
      </c>
      <c r="X59" s="24">
        <v>0</v>
      </c>
      <c r="Y59" s="24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6">
        <v>0</v>
      </c>
      <c r="AW59" s="26">
        <v>0</v>
      </c>
      <c r="AX59" s="26">
        <v>0</v>
      </c>
      <c r="AY59" s="26">
        <v>0</v>
      </c>
      <c r="AZ59" s="26">
        <v>0</v>
      </c>
      <c r="BA59" s="26">
        <v>0</v>
      </c>
      <c r="BB59" s="26">
        <v>0</v>
      </c>
      <c r="BC59" s="26">
        <v>0</v>
      </c>
      <c r="BD59" s="26">
        <v>0</v>
      </c>
      <c r="BE59" s="26">
        <v>0</v>
      </c>
      <c r="BF59" s="26">
        <v>0</v>
      </c>
      <c r="BG59" s="26">
        <v>0</v>
      </c>
      <c r="BH59" s="26">
        <v>0</v>
      </c>
      <c r="BI59" s="26">
        <v>0</v>
      </c>
      <c r="BJ59" s="26">
        <v>0</v>
      </c>
      <c r="BK59" s="26">
        <v>0</v>
      </c>
      <c r="BL59" s="26">
        <v>0</v>
      </c>
      <c r="BM59" s="26">
        <v>0</v>
      </c>
      <c r="BN59" s="26">
        <v>0</v>
      </c>
      <c r="BO59" s="26">
        <v>0</v>
      </c>
      <c r="BP59" s="26">
        <v>0</v>
      </c>
      <c r="BQ59" s="26">
        <v>0</v>
      </c>
      <c r="BR59" s="26">
        <v>0</v>
      </c>
      <c r="BS59" s="26">
        <v>0</v>
      </c>
      <c r="BT59" s="26">
        <v>0</v>
      </c>
      <c r="BU59" s="26">
        <v>0</v>
      </c>
      <c r="BV59" s="26">
        <v>0</v>
      </c>
      <c r="BW59" s="26">
        <v>0</v>
      </c>
      <c r="BX59" s="26">
        <v>0</v>
      </c>
      <c r="BY59" s="26">
        <v>0</v>
      </c>
      <c r="BZ59" s="26">
        <v>0</v>
      </c>
      <c r="CA59" s="26"/>
    </row>
    <row r="60" spans="1:79" ht="42.75">
      <c r="A60" s="39" t="s">
        <v>528</v>
      </c>
      <c r="B60" s="40" t="s">
        <v>955</v>
      </c>
      <c r="C60" s="41" t="s">
        <v>907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  <c r="S60" s="24">
        <v>0</v>
      </c>
      <c r="T60" s="24">
        <v>0</v>
      </c>
      <c r="U60" s="24">
        <v>0</v>
      </c>
      <c r="V60" s="24">
        <v>0</v>
      </c>
      <c r="W60" s="24">
        <v>0</v>
      </c>
      <c r="X60" s="24">
        <v>0</v>
      </c>
      <c r="Y60" s="24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6">
        <v>0</v>
      </c>
      <c r="AO60" s="26">
        <v>0</v>
      </c>
      <c r="AP60" s="26">
        <v>0</v>
      </c>
      <c r="AQ60" s="26">
        <v>0</v>
      </c>
      <c r="AR60" s="26">
        <v>0</v>
      </c>
      <c r="AS60" s="26">
        <v>0</v>
      </c>
      <c r="AT60" s="26">
        <v>0</v>
      </c>
      <c r="AU60" s="26">
        <v>0</v>
      </c>
      <c r="AV60" s="26">
        <v>0</v>
      </c>
      <c r="AW60" s="26">
        <v>0</v>
      </c>
      <c r="AX60" s="26">
        <v>0</v>
      </c>
      <c r="AY60" s="26">
        <v>0</v>
      </c>
      <c r="AZ60" s="26">
        <v>0</v>
      </c>
      <c r="BA60" s="26">
        <v>0</v>
      </c>
      <c r="BB60" s="26">
        <v>0</v>
      </c>
      <c r="BC60" s="26">
        <v>0</v>
      </c>
      <c r="BD60" s="26">
        <v>0</v>
      </c>
      <c r="BE60" s="26">
        <v>0</v>
      </c>
      <c r="BF60" s="26">
        <v>0</v>
      </c>
      <c r="BG60" s="26">
        <v>0</v>
      </c>
      <c r="BH60" s="26">
        <v>0</v>
      </c>
      <c r="BI60" s="26">
        <v>0</v>
      </c>
      <c r="BJ60" s="26">
        <v>0</v>
      </c>
      <c r="BK60" s="26">
        <v>0</v>
      </c>
      <c r="BL60" s="26">
        <v>0</v>
      </c>
      <c r="BM60" s="26">
        <v>0</v>
      </c>
      <c r="BN60" s="26">
        <v>0</v>
      </c>
      <c r="BO60" s="26">
        <v>0</v>
      </c>
      <c r="BP60" s="26">
        <v>0</v>
      </c>
      <c r="BQ60" s="26">
        <v>0</v>
      </c>
      <c r="BR60" s="26">
        <v>0</v>
      </c>
      <c r="BS60" s="26">
        <v>0</v>
      </c>
      <c r="BT60" s="26">
        <v>0</v>
      </c>
      <c r="BU60" s="26">
        <v>0</v>
      </c>
      <c r="BV60" s="26">
        <v>0</v>
      </c>
      <c r="BW60" s="26">
        <v>0</v>
      </c>
      <c r="BX60" s="26">
        <v>0</v>
      </c>
      <c r="BY60" s="26">
        <v>0</v>
      </c>
      <c r="BZ60" s="26">
        <v>0</v>
      </c>
      <c r="CA60" s="26"/>
    </row>
    <row r="61" spans="1:79" ht="57">
      <c r="A61" s="39" t="s">
        <v>529</v>
      </c>
      <c r="B61" s="40" t="s">
        <v>956</v>
      </c>
      <c r="C61" s="41" t="s">
        <v>907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24">
        <v>0</v>
      </c>
      <c r="T61" s="24">
        <v>0</v>
      </c>
      <c r="U61" s="24">
        <v>0</v>
      </c>
      <c r="V61" s="24">
        <v>0</v>
      </c>
      <c r="W61" s="24">
        <v>0</v>
      </c>
      <c r="X61" s="24">
        <v>0</v>
      </c>
      <c r="Y61" s="24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  <c r="AI61" s="25">
        <v>0</v>
      </c>
      <c r="AJ61" s="25">
        <v>0</v>
      </c>
      <c r="AK61" s="25">
        <v>0</v>
      </c>
      <c r="AL61" s="25">
        <v>0</v>
      </c>
      <c r="AM61" s="25">
        <v>0</v>
      </c>
      <c r="AN61" s="26">
        <v>0</v>
      </c>
      <c r="AO61" s="26">
        <v>0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6">
        <v>0</v>
      </c>
      <c r="AW61" s="26">
        <v>0</v>
      </c>
      <c r="AX61" s="26">
        <v>0</v>
      </c>
      <c r="AY61" s="26">
        <v>0</v>
      </c>
      <c r="AZ61" s="26">
        <v>0</v>
      </c>
      <c r="BA61" s="26">
        <v>0</v>
      </c>
      <c r="BB61" s="26">
        <v>0</v>
      </c>
      <c r="BC61" s="26">
        <v>0</v>
      </c>
      <c r="BD61" s="26">
        <v>0</v>
      </c>
      <c r="BE61" s="26">
        <v>0</v>
      </c>
      <c r="BF61" s="26">
        <v>0</v>
      </c>
      <c r="BG61" s="26">
        <v>0</v>
      </c>
      <c r="BH61" s="26">
        <v>0</v>
      </c>
      <c r="BI61" s="26">
        <v>0</v>
      </c>
      <c r="BJ61" s="26">
        <v>0</v>
      </c>
      <c r="BK61" s="26">
        <v>0</v>
      </c>
      <c r="BL61" s="26">
        <v>0</v>
      </c>
      <c r="BM61" s="26">
        <v>0</v>
      </c>
      <c r="BN61" s="26">
        <v>0</v>
      </c>
      <c r="BO61" s="26">
        <v>0</v>
      </c>
      <c r="BP61" s="26">
        <v>0</v>
      </c>
      <c r="BQ61" s="26">
        <v>0</v>
      </c>
      <c r="BR61" s="26">
        <v>0</v>
      </c>
      <c r="BS61" s="26">
        <v>0</v>
      </c>
      <c r="BT61" s="26">
        <v>0</v>
      </c>
      <c r="BU61" s="26">
        <v>0</v>
      </c>
      <c r="BV61" s="26">
        <v>0</v>
      </c>
      <c r="BW61" s="26">
        <v>0</v>
      </c>
      <c r="BX61" s="26">
        <v>0</v>
      </c>
      <c r="BY61" s="26">
        <v>0</v>
      </c>
      <c r="BZ61" s="26">
        <v>0</v>
      </c>
      <c r="CA61" s="26"/>
    </row>
    <row r="62" spans="1:79" ht="42.75">
      <c r="A62" s="39" t="s">
        <v>530</v>
      </c>
      <c r="B62" s="40" t="s">
        <v>957</v>
      </c>
      <c r="C62" s="41" t="s">
        <v>907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  <c r="R62" s="24">
        <v>0</v>
      </c>
      <c r="S62" s="24">
        <v>0</v>
      </c>
      <c r="T62" s="24">
        <v>0</v>
      </c>
      <c r="U62" s="24">
        <v>0</v>
      </c>
      <c r="V62" s="24">
        <v>0</v>
      </c>
      <c r="W62" s="24">
        <v>0</v>
      </c>
      <c r="X62" s="24">
        <v>0</v>
      </c>
      <c r="Y62" s="24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25">
        <v>0</v>
      </c>
      <c r="AK62" s="25">
        <v>0</v>
      </c>
      <c r="AL62" s="25">
        <v>0</v>
      </c>
      <c r="AM62" s="25">
        <v>0</v>
      </c>
      <c r="AN62" s="26">
        <v>0</v>
      </c>
      <c r="AO62" s="26">
        <v>0</v>
      </c>
      <c r="AP62" s="26">
        <v>0</v>
      </c>
      <c r="AQ62" s="26">
        <v>0</v>
      </c>
      <c r="AR62" s="26">
        <v>0</v>
      </c>
      <c r="AS62" s="26">
        <v>0</v>
      </c>
      <c r="AT62" s="26">
        <v>0</v>
      </c>
      <c r="AU62" s="26">
        <v>0</v>
      </c>
      <c r="AV62" s="26">
        <v>0</v>
      </c>
      <c r="AW62" s="26">
        <v>0</v>
      </c>
      <c r="AX62" s="26">
        <v>0</v>
      </c>
      <c r="AY62" s="26">
        <v>0</v>
      </c>
      <c r="AZ62" s="26">
        <v>0</v>
      </c>
      <c r="BA62" s="26">
        <v>0</v>
      </c>
      <c r="BB62" s="26">
        <v>0</v>
      </c>
      <c r="BC62" s="26">
        <v>0</v>
      </c>
      <c r="BD62" s="26">
        <v>0</v>
      </c>
      <c r="BE62" s="26">
        <v>0</v>
      </c>
      <c r="BF62" s="26">
        <v>0</v>
      </c>
      <c r="BG62" s="26">
        <v>0</v>
      </c>
      <c r="BH62" s="26">
        <v>0</v>
      </c>
      <c r="BI62" s="26">
        <v>0</v>
      </c>
      <c r="BJ62" s="26">
        <v>0</v>
      </c>
      <c r="BK62" s="26">
        <v>0</v>
      </c>
      <c r="BL62" s="26">
        <v>0</v>
      </c>
      <c r="BM62" s="26">
        <v>0</v>
      </c>
      <c r="BN62" s="26">
        <v>0</v>
      </c>
      <c r="BO62" s="26">
        <v>0</v>
      </c>
      <c r="BP62" s="26">
        <v>0</v>
      </c>
      <c r="BQ62" s="26">
        <v>0</v>
      </c>
      <c r="BR62" s="26">
        <v>0</v>
      </c>
      <c r="BS62" s="26">
        <v>0</v>
      </c>
      <c r="BT62" s="26">
        <v>0</v>
      </c>
      <c r="BU62" s="26">
        <v>0</v>
      </c>
      <c r="BV62" s="26">
        <v>0</v>
      </c>
      <c r="BW62" s="26">
        <v>0</v>
      </c>
      <c r="BX62" s="26">
        <v>0</v>
      </c>
      <c r="BY62" s="26">
        <v>0</v>
      </c>
      <c r="BZ62" s="26">
        <v>0</v>
      </c>
      <c r="CA62" s="26"/>
    </row>
    <row r="63" spans="1:79" ht="42.75">
      <c r="A63" s="39" t="s">
        <v>531</v>
      </c>
      <c r="B63" s="40" t="s">
        <v>958</v>
      </c>
      <c r="C63" s="41" t="s">
        <v>907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4">
        <v>0</v>
      </c>
      <c r="T63" s="24">
        <v>0</v>
      </c>
      <c r="U63" s="24">
        <v>0</v>
      </c>
      <c r="V63" s="24">
        <v>0</v>
      </c>
      <c r="W63" s="24">
        <v>0</v>
      </c>
      <c r="X63" s="24">
        <v>0</v>
      </c>
      <c r="Y63" s="24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6">
        <v>0</v>
      </c>
      <c r="AW63" s="26">
        <v>0</v>
      </c>
      <c r="AX63" s="26">
        <v>0</v>
      </c>
      <c r="AY63" s="26">
        <v>0</v>
      </c>
      <c r="AZ63" s="26">
        <v>0</v>
      </c>
      <c r="BA63" s="26">
        <v>0</v>
      </c>
      <c r="BB63" s="26">
        <v>0</v>
      </c>
      <c r="BC63" s="26">
        <v>0</v>
      </c>
      <c r="BD63" s="26">
        <v>0</v>
      </c>
      <c r="BE63" s="26">
        <v>0</v>
      </c>
      <c r="BF63" s="26">
        <v>0</v>
      </c>
      <c r="BG63" s="26">
        <v>0</v>
      </c>
      <c r="BH63" s="26">
        <v>0</v>
      </c>
      <c r="BI63" s="26">
        <v>0</v>
      </c>
      <c r="BJ63" s="26">
        <v>0</v>
      </c>
      <c r="BK63" s="26">
        <v>0</v>
      </c>
      <c r="BL63" s="26">
        <v>0</v>
      </c>
      <c r="BM63" s="26">
        <v>0</v>
      </c>
      <c r="BN63" s="26">
        <v>0</v>
      </c>
      <c r="BO63" s="26">
        <v>0</v>
      </c>
      <c r="BP63" s="26">
        <v>0</v>
      </c>
      <c r="BQ63" s="26">
        <v>0</v>
      </c>
      <c r="BR63" s="26">
        <v>0</v>
      </c>
      <c r="BS63" s="26">
        <v>0</v>
      </c>
      <c r="BT63" s="26">
        <v>0</v>
      </c>
      <c r="BU63" s="26">
        <v>0</v>
      </c>
      <c r="BV63" s="26">
        <v>0</v>
      </c>
      <c r="BW63" s="26">
        <v>0</v>
      </c>
      <c r="BX63" s="26">
        <v>0</v>
      </c>
      <c r="BY63" s="26">
        <v>0</v>
      </c>
      <c r="BZ63" s="26">
        <v>0</v>
      </c>
      <c r="CA63" s="26"/>
    </row>
    <row r="64" spans="1:79" ht="57">
      <c r="A64" s="39" t="s">
        <v>959</v>
      </c>
      <c r="B64" s="40" t="s">
        <v>960</v>
      </c>
      <c r="C64" s="41" t="s">
        <v>907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>
        <v>0</v>
      </c>
      <c r="T64" s="24">
        <v>0</v>
      </c>
      <c r="U64" s="24">
        <v>0</v>
      </c>
      <c r="V64" s="24">
        <v>0</v>
      </c>
      <c r="W64" s="24">
        <v>0</v>
      </c>
      <c r="X64" s="24">
        <v>0</v>
      </c>
      <c r="Y64" s="24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6">
        <v>0</v>
      </c>
      <c r="AW64" s="26">
        <v>0</v>
      </c>
      <c r="AX64" s="26">
        <v>0</v>
      </c>
      <c r="AY64" s="26">
        <v>0</v>
      </c>
      <c r="AZ64" s="26">
        <v>0</v>
      </c>
      <c r="BA64" s="26">
        <v>0</v>
      </c>
      <c r="BB64" s="26">
        <v>0</v>
      </c>
      <c r="BC64" s="26">
        <v>0</v>
      </c>
      <c r="BD64" s="26">
        <v>0</v>
      </c>
      <c r="BE64" s="26">
        <v>0</v>
      </c>
      <c r="BF64" s="26">
        <v>0</v>
      </c>
      <c r="BG64" s="26">
        <v>0</v>
      </c>
      <c r="BH64" s="26">
        <v>0</v>
      </c>
      <c r="BI64" s="26">
        <v>0</v>
      </c>
      <c r="BJ64" s="26">
        <v>0</v>
      </c>
      <c r="BK64" s="26">
        <v>0</v>
      </c>
      <c r="BL64" s="26">
        <v>0</v>
      </c>
      <c r="BM64" s="26">
        <v>0</v>
      </c>
      <c r="BN64" s="26">
        <v>0</v>
      </c>
      <c r="BO64" s="26">
        <v>0</v>
      </c>
      <c r="BP64" s="26">
        <v>0</v>
      </c>
      <c r="BQ64" s="26">
        <v>0</v>
      </c>
      <c r="BR64" s="26">
        <v>0</v>
      </c>
      <c r="BS64" s="26">
        <v>0</v>
      </c>
      <c r="BT64" s="26">
        <v>0</v>
      </c>
      <c r="BU64" s="26">
        <v>0</v>
      </c>
      <c r="BV64" s="26">
        <v>0</v>
      </c>
      <c r="BW64" s="26">
        <v>0</v>
      </c>
      <c r="BX64" s="26">
        <v>0</v>
      </c>
      <c r="BY64" s="26">
        <v>0</v>
      </c>
      <c r="BZ64" s="26">
        <v>0</v>
      </c>
      <c r="CA64" s="26"/>
    </row>
    <row r="65" spans="1:79" ht="57">
      <c r="A65" s="39" t="s">
        <v>961</v>
      </c>
      <c r="B65" s="40" t="s">
        <v>962</v>
      </c>
      <c r="C65" s="41" t="s">
        <v>907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4">
        <v>0</v>
      </c>
      <c r="S65" s="24">
        <v>0</v>
      </c>
      <c r="T65" s="24">
        <v>0</v>
      </c>
      <c r="U65" s="24">
        <v>0</v>
      </c>
      <c r="V65" s="24">
        <v>0</v>
      </c>
      <c r="W65" s="24">
        <v>0</v>
      </c>
      <c r="X65" s="24">
        <v>0</v>
      </c>
      <c r="Y65" s="24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6">
        <v>0</v>
      </c>
      <c r="AW65" s="26">
        <v>0</v>
      </c>
      <c r="AX65" s="26">
        <v>0</v>
      </c>
      <c r="AY65" s="26">
        <v>0</v>
      </c>
      <c r="AZ65" s="26">
        <v>0</v>
      </c>
      <c r="BA65" s="26">
        <v>0</v>
      </c>
      <c r="BB65" s="26">
        <v>0</v>
      </c>
      <c r="BC65" s="26">
        <v>0</v>
      </c>
      <c r="BD65" s="26">
        <v>0</v>
      </c>
      <c r="BE65" s="26">
        <v>0</v>
      </c>
      <c r="BF65" s="26">
        <v>0</v>
      </c>
      <c r="BG65" s="26">
        <v>0</v>
      </c>
      <c r="BH65" s="26">
        <v>0</v>
      </c>
      <c r="BI65" s="26">
        <v>0</v>
      </c>
      <c r="BJ65" s="26">
        <v>0</v>
      </c>
      <c r="BK65" s="26">
        <v>0</v>
      </c>
      <c r="BL65" s="26">
        <v>0</v>
      </c>
      <c r="BM65" s="26">
        <v>0</v>
      </c>
      <c r="BN65" s="26">
        <v>0</v>
      </c>
      <c r="BO65" s="26">
        <v>0</v>
      </c>
      <c r="BP65" s="26">
        <v>0</v>
      </c>
      <c r="BQ65" s="26">
        <v>0</v>
      </c>
      <c r="BR65" s="26">
        <v>0</v>
      </c>
      <c r="BS65" s="26">
        <v>0</v>
      </c>
      <c r="BT65" s="26">
        <v>0</v>
      </c>
      <c r="BU65" s="26">
        <v>0</v>
      </c>
      <c r="BV65" s="26">
        <v>0</v>
      </c>
      <c r="BW65" s="26">
        <v>0</v>
      </c>
      <c r="BX65" s="26">
        <v>0</v>
      </c>
      <c r="BY65" s="26">
        <v>0</v>
      </c>
      <c r="BZ65" s="26">
        <v>0</v>
      </c>
      <c r="CA65" s="26"/>
    </row>
    <row r="66" spans="1:79" ht="28.5">
      <c r="A66" s="39" t="s">
        <v>963</v>
      </c>
      <c r="B66" s="40" t="s">
        <v>964</v>
      </c>
      <c r="C66" s="41" t="s">
        <v>907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  <c r="S66" s="24">
        <v>0</v>
      </c>
      <c r="T66" s="24">
        <v>0</v>
      </c>
      <c r="U66" s="24">
        <v>0</v>
      </c>
      <c r="V66" s="24">
        <v>0</v>
      </c>
      <c r="W66" s="24">
        <v>0</v>
      </c>
      <c r="X66" s="24">
        <v>0</v>
      </c>
      <c r="Y66" s="24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25">
        <v>0</v>
      </c>
      <c r="AK66" s="25">
        <v>0</v>
      </c>
      <c r="AL66" s="25">
        <v>0</v>
      </c>
      <c r="AM66" s="25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6">
        <v>0</v>
      </c>
      <c r="AW66" s="26">
        <v>0</v>
      </c>
      <c r="AX66" s="26">
        <v>0</v>
      </c>
      <c r="AY66" s="26">
        <v>0</v>
      </c>
      <c r="AZ66" s="26">
        <v>0</v>
      </c>
      <c r="BA66" s="26">
        <v>0</v>
      </c>
      <c r="BB66" s="26">
        <v>0</v>
      </c>
      <c r="BC66" s="26">
        <v>0</v>
      </c>
      <c r="BD66" s="26">
        <v>0</v>
      </c>
      <c r="BE66" s="26">
        <v>0</v>
      </c>
      <c r="BF66" s="26">
        <v>0</v>
      </c>
      <c r="BG66" s="26">
        <v>0</v>
      </c>
      <c r="BH66" s="26">
        <v>0</v>
      </c>
      <c r="BI66" s="26">
        <v>0</v>
      </c>
      <c r="BJ66" s="26">
        <v>0</v>
      </c>
      <c r="BK66" s="26">
        <v>0</v>
      </c>
      <c r="BL66" s="26">
        <v>0</v>
      </c>
      <c r="BM66" s="26">
        <v>0</v>
      </c>
      <c r="BN66" s="26">
        <v>0</v>
      </c>
      <c r="BO66" s="26">
        <v>0</v>
      </c>
      <c r="BP66" s="26">
        <v>0</v>
      </c>
      <c r="BQ66" s="26">
        <v>0</v>
      </c>
      <c r="BR66" s="26">
        <v>0</v>
      </c>
      <c r="BS66" s="26">
        <v>0</v>
      </c>
      <c r="BT66" s="26">
        <v>0</v>
      </c>
      <c r="BU66" s="26">
        <v>0</v>
      </c>
      <c r="BV66" s="26">
        <v>0</v>
      </c>
      <c r="BW66" s="26">
        <v>0</v>
      </c>
      <c r="BX66" s="26">
        <v>0</v>
      </c>
      <c r="BY66" s="26">
        <v>0</v>
      </c>
      <c r="BZ66" s="26">
        <v>0</v>
      </c>
      <c r="CA66" s="26"/>
    </row>
    <row r="67" spans="1:79" ht="42.75">
      <c r="A67" s="39" t="s">
        <v>965</v>
      </c>
      <c r="B67" s="40" t="s">
        <v>966</v>
      </c>
      <c r="C67" s="41" t="s">
        <v>907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  <c r="S67" s="24">
        <v>0</v>
      </c>
      <c r="T67" s="24">
        <v>0</v>
      </c>
      <c r="U67" s="24">
        <v>0</v>
      </c>
      <c r="V67" s="24">
        <v>0</v>
      </c>
      <c r="W67" s="24">
        <v>0</v>
      </c>
      <c r="X67" s="24">
        <v>0</v>
      </c>
      <c r="Y67" s="24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6">
        <v>0</v>
      </c>
      <c r="AO67" s="26">
        <v>0</v>
      </c>
      <c r="AP67" s="26">
        <v>0</v>
      </c>
      <c r="AQ67" s="26">
        <v>0</v>
      </c>
      <c r="AR67" s="26">
        <v>0</v>
      </c>
      <c r="AS67" s="26">
        <v>0</v>
      </c>
      <c r="AT67" s="26">
        <v>0</v>
      </c>
      <c r="AU67" s="26">
        <v>0</v>
      </c>
      <c r="AV67" s="26">
        <v>0</v>
      </c>
      <c r="AW67" s="26">
        <v>0</v>
      </c>
      <c r="AX67" s="26">
        <v>0</v>
      </c>
      <c r="AY67" s="26">
        <v>0</v>
      </c>
      <c r="AZ67" s="26">
        <v>0</v>
      </c>
      <c r="BA67" s="26">
        <v>0</v>
      </c>
      <c r="BB67" s="26">
        <v>0</v>
      </c>
      <c r="BC67" s="26">
        <v>0</v>
      </c>
      <c r="BD67" s="26">
        <v>0</v>
      </c>
      <c r="BE67" s="26">
        <v>0</v>
      </c>
      <c r="BF67" s="26">
        <v>0</v>
      </c>
      <c r="BG67" s="26">
        <v>0</v>
      </c>
      <c r="BH67" s="26">
        <v>0</v>
      </c>
      <c r="BI67" s="26">
        <v>0</v>
      </c>
      <c r="BJ67" s="26">
        <v>0</v>
      </c>
      <c r="BK67" s="26">
        <v>0</v>
      </c>
      <c r="BL67" s="26">
        <v>0</v>
      </c>
      <c r="BM67" s="26">
        <v>0</v>
      </c>
      <c r="BN67" s="26">
        <v>0</v>
      </c>
      <c r="BO67" s="26">
        <v>0</v>
      </c>
      <c r="BP67" s="26">
        <v>0</v>
      </c>
      <c r="BQ67" s="26">
        <v>0</v>
      </c>
      <c r="BR67" s="26">
        <v>0</v>
      </c>
      <c r="BS67" s="26">
        <v>0</v>
      </c>
      <c r="BT67" s="26">
        <v>0</v>
      </c>
      <c r="BU67" s="26">
        <v>0</v>
      </c>
      <c r="BV67" s="26">
        <v>0</v>
      </c>
      <c r="BW67" s="26">
        <v>0</v>
      </c>
      <c r="BX67" s="26">
        <v>0</v>
      </c>
      <c r="BY67" s="26">
        <v>0</v>
      </c>
      <c r="BZ67" s="26">
        <v>0</v>
      </c>
      <c r="CA67" s="26"/>
    </row>
    <row r="68" spans="1:79" ht="57">
      <c r="A68" s="39" t="s">
        <v>94</v>
      </c>
      <c r="B68" s="40" t="s">
        <v>967</v>
      </c>
      <c r="C68" s="41" t="s">
        <v>907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  <c r="S68" s="24">
        <v>0</v>
      </c>
      <c r="T68" s="24">
        <v>0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6">
        <v>0</v>
      </c>
      <c r="AW68" s="26">
        <v>0</v>
      </c>
      <c r="AX68" s="26">
        <v>0</v>
      </c>
      <c r="AY68" s="26">
        <v>0</v>
      </c>
      <c r="AZ68" s="26">
        <v>0</v>
      </c>
      <c r="BA68" s="26">
        <v>0</v>
      </c>
      <c r="BB68" s="26">
        <v>0</v>
      </c>
      <c r="BC68" s="26">
        <v>0</v>
      </c>
      <c r="BD68" s="26">
        <v>0</v>
      </c>
      <c r="BE68" s="26">
        <v>0</v>
      </c>
      <c r="BF68" s="26">
        <v>0</v>
      </c>
      <c r="BG68" s="26">
        <v>0</v>
      </c>
      <c r="BH68" s="26">
        <v>0</v>
      </c>
      <c r="BI68" s="26">
        <v>0</v>
      </c>
      <c r="BJ68" s="26">
        <v>0</v>
      </c>
      <c r="BK68" s="26">
        <v>0</v>
      </c>
      <c r="BL68" s="26">
        <v>0</v>
      </c>
      <c r="BM68" s="26">
        <v>0</v>
      </c>
      <c r="BN68" s="26">
        <v>0</v>
      </c>
      <c r="BO68" s="26">
        <v>0</v>
      </c>
      <c r="BP68" s="26">
        <v>0</v>
      </c>
      <c r="BQ68" s="26">
        <v>0</v>
      </c>
      <c r="BR68" s="26">
        <v>0</v>
      </c>
      <c r="BS68" s="26">
        <v>0</v>
      </c>
      <c r="BT68" s="26">
        <v>0</v>
      </c>
      <c r="BU68" s="26">
        <v>0</v>
      </c>
      <c r="BV68" s="26">
        <v>0</v>
      </c>
      <c r="BW68" s="26">
        <v>0</v>
      </c>
      <c r="BX68" s="26">
        <v>0</v>
      </c>
      <c r="BY68" s="26">
        <v>0</v>
      </c>
      <c r="BZ68" s="26">
        <v>0</v>
      </c>
      <c r="CA68" s="26"/>
    </row>
    <row r="69" spans="1:79" ht="57">
      <c r="A69" s="39" t="s">
        <v>968</v>
      </c>
      <c r="B69" s="40" t="s">
        <v>969</v>
      </c>
      <c r="C69" s="41" t="s">
        <v>907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v>0</v>
      </c>
      <c r="R69" s="24">
        <v>0</v>
      </c>
      <c r="S69" s="24">
        <v>0</v>
      </c>
      <c r="T69" s="24">
        <v>0</v>
      </c>
      <c r="U69" s="24">
        <v>0</v>
      </c>
      <c r="V69" s="24">
        <v>0</v>
      </c>
      <c r="W69" s="24">
        <v>0</v>
      </c>
      <c r="X69" s="24">
        <v>0</v>
      </c>
      <c r="Y69" s="24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6">
        <v>0</v>
      </c>
      <c r="AO69" s="26">
        <v>0</v>
      </c>
      <c r="AP69" s="26">
        <v>0</v>
      </c>
      <c r="AQ69" s="26">
        <v>0</v>
      </c>
      <c r="AR69" s="26">
        <v>0</v>
      </c>
      <c r="AS69" s="26">
        <v>0</v>
      </c>
      <c r="AT69" s="26">
        <v>0</v>
      </c>
      <c r="AU69" s="26">
        <v>0</v>
      </c>
      <c r="AV69" s="26">
        <v>0</v>
      </c>
      <c r="AW69" s="26">
        <v>0</v>
      </c>
      <c r="AX69" s="26">
        <v>0</v>
      </c>
      <c r="AY69" s="26">
        <v>0</v>
      </c>
      <c r="AZ69" s="26">
        <v>0</v>
      </c>
      <c r="BA69" s="26">
        <v>0</v>
      </c>
      <c r="BB69" s="26">
        <v>0</v>
      </c>
      <c r="BC69" s="26">
        <v>0</v>
      </c>
      <c r="BD69" s="26">
        <v>0</v>
      </c>
      <c r="BE69" s="26">
        <v>0</v>
      </c>
      <c r="BF69" s="26">
        <v>0</v>
      </c>
      <c r="BG69" s="26">
        <v>0</v>
      </c>
      <c r="BH69" s="26">
        <v>0</v>
      </c>
      <c r="BI69" s="26">
        <v>0</v>
      </c>
      <c r="BJ69" s="26">
        <v>0</v>
      </c>
      <c r="BK69" s="26">
        <v>0</v>
      </c>
      <c r="BL69" s="26">
        <v>0</v>
      </c>
      <c r="BM69" s="26">
        <v>0</v>
      </c>
      <c r="BN69" s="26">
        <v>0</v>
      </c>
      <c r="BO69" s="26">
        <v>0</v>
      </c>
      <c r="BP69" s="26">
        <v>0</v>
      </c>
      <c r="BQ69" s="26">
        <v>0</v>
      </c>
      <c r="BR69" s="26">
        <v>0</v>
      </c>
      <c r="BS69" s="26">
        <v>0</v>
      </c>
      <c r="BT69" s="26">
        <v>0</v>
      </c>
      <c r="BU69" s="26">
        <v>0</v>
      </c>
      <c r="BV69" s="26">
        <v>0</v>
      </c>
      <c r="BW69" s="26">
        <v>0</v>
      </c>
      <c r="BX69" s="26">
        <v>0</v>
      </c>
      <c r="BY69" s="26">
        <v>0</v>
      </c>
      <c r="BZ69" s="26">
        <v>0</v>
      </c>
      <c r="CA69" s="26"/>
    </row>
    <row r="70" spans="1:79" ht="57">
      <c r="A70" s="39" t="s">
        <v>970</v>
      </c>
      <c r="B70" s="40" t="s">
        <v>971</v>
      </c>
      <c r="C70" s="41" t="s">
        <v>907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  <c r="Q70" s="24">
        <v>0</v>
      </c>
      <c r="R70" s="24">
        <v>0</v>
      </c>
      <c r="S70" s="24">
        <v>0</v>
      </c>
      <c r="T70" s="24">
        <v>0</v>
      </c>
      <c r="U70" s="24">
        <v>0</v>
      </c>
      <c r="V70" s="24">
        <v>0</v>
      </c>
      <c r="W70" s="24">
        <v>0</v>
      </c>
      <c r="X70" s="24">
        <v>0</v>
      </c>
      <c r="Y70" s="24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6">
        <v>0</v>
      </c>
      <c r="AO70" s="26">
        <v>0</v>
      </c>
      <c r="AP70" s="26">
        <v>0</v>
      </c>
      <c r="AQ70" s="26">
        <v>0</v>
      </c>
      <c r="AR70" s="26">
        <v>0</v>
      </c>
      <c r="AS70" s="26">
        <v>0</v>
      </c>
      <c r="AT70" s="26">
        <v>0</v>
      </c>
      <c r="AU70" s="26">
        <v>0</v>
      </c>
      <c r="AV70" s="26">
        <v>0</v>
      </c>
      <c r="AW70" s="26">
        <v>0</v>
      </c>
      <c r="AX70" s="26">
        <v>0</v>
      </c>
      <c r="AY70" s="26">
        <v>0</v>
      </c>
      <c r="AZ70" s="26">
        <v>0</v>
      </c>
      <c r="BA70" s="26">
        <v>0</v>
      </c>
      <c r="BB70" s="26">
        <v>0</v>
      </c>
      <c r="BC70" s="26">
        <v>0</v>
      </c>
      <c r="BD70" s="26">
        <v>0</v>
      </c>
      <c r="BE70" s="26">
        <v>0</v>
      </c>
      <c r="BF70" s="26">
        <v>0</v>
      </c>
      <c r="BG70" s="26">
        <v>0</v>
      </c>
      <c r="BH70" s="26">
        <v>0</v>
      </c>
      <c r="BI70" s="26">
        <v>0</v>
      </c>
      <c r="BJ70" s="26">
        <v>0</v>
      </c>
      <c r="BK70" s="26">
        <v>0</v>
      </c>
      <c r="BL70" s="26">
        <v>0</v>
      </c>
      <c r="BM70" s="26">
        <v>0</v>
      </c>
      <c r="BN70" s="26">
        <v>0</v>
      </c>
      <c r="BO70" s="26">
        <v>0</v>
      </c>
      <c r="BP70" s="26">
        <v>0</v>
      </c>
      <c r="BQ70" s="26">
        <v>0</v>
      </c>
      <c r="BR70" s="26">
        <v>0</v>
      </c>
      <c r="BS70" s="26">
        <v>0</v>
      </c>
      <c r="BT70" s="26">
        <v>0</v>
      </c>
      <c r="BU70" s="26">
        <v>0</v>
      </c>
      <c r="BV70" s="26">
        <v>0</v>
      </c>
      <c r="BW70" s="26">
        <v>0</v>
      </c>
      <c r="BX70" s="26">
        <v>0</v>
      </c>
      <c r="BY70" s="26">
        <v>0</v>
      </c>
      <c r="BZ70" s="26">
        <v>0</v>
      </c>
      <c r="CA70" s="26"/>
    </row>
    <row r="71" spans="1:79" s="35" customFormat="1" ht="42.75">
      <c r="A71" s="39" t="s">
        <v>96</v>
      </c>
      <c r="B71" s="40" t="s">
        <v>972</v>
      </c>
      <c r="C71" s="41" t="s">
        <v>907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  <c r="Q71" s="24">
        <v>0</v>
      </c>
      <c r="R71" s="24">
        <v>0</v>
      </c>
      <c r="S71" s="24">
        <v>0</v>
      </c>
      <c r="T71" s="24">
        <v>0</v>
      </c>
      <c r="U71" s="24">
        <v>0</v>
      </c>
      <c r="V71" s="24">
        <v>0</v>
      </c>
      <c r="W71" s="24">
        <v>0</v>
      </c>
      <c r="X71" s="24">
        <v>0</v>
      </c>
      <c r="Y71" s="24">
        <v>0</v>
      </c>
      <c r="Z71" s="25">
        <v>0</v>
      </c>
      <c r="AA71" s="36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5">
        <v>0</v>
      </c>
      <c r="BA71" s="25">
        <v>0</v>
      </c>
      <c r="BB71" s="25">
        <v>0</v>
      </c>
      <c r="BC71" s="25">
        <v>0</v>
      </c>
      <c r="BD71" s="25">
        <v>0</v>
      </c>
      <c r="BE71" s="25">
        <v>0</v>
      </c>
      <c r="BF71" s="25">
        <v>0</v>
      </c>
      <c r="BG71" s="25">
        <v>0</v>
      </c>
      <c r="BH71" s="25">
        <v>0</v>
      </c>
      <c r="BI71" s="25">
        <v>0</v>
      </c>
      <c r="BJ71" s="25">
        <v>0</v>
      </c>
      <c r="BK71" s="25">
        <v>0</v>
      </c>
      <c r="BL71" s="25">
        <v>0</v>
      </c>
      <c r="BM71" s="25">
        <v>0</v>
      </c>
      <c r="BN71" s="25">
        <v>0</v>
      </c>
      <c r="BO71" s="25">
        <v>0</v>
      </c>
      <c r="BP71" s="25">
        <v>0</v>
      </c>
      <c r="BQ71" s="25">
        <v>0</v>
      </c>
      <c r="BR71" s="25">
        <v>0</v>
      </c>
      <c r="BS71" s="25">
        <v>0</v>
      </c>
      <c r="BT71" s="25">
        <v>0</v>
      </c>
      <c r="BU71" s="25">
        <v>0</v>
      </c>
      <c r="BV71" s="25">
        <v>0</v>
      </c>
      <c r="BW71" s="25">
        <v>0</v>
      </c>
      <c r="BX71" s="25">
        <v>0</v>
      </c>
      <c r="BY71" s="25">
        <v>0</v>
      </c>
      <c r="BZ71" s="25">
        <v>0</v>
      </c>
      <c r="CA71" s="25"/>
    </row>
    <row r="72" spans="1:79" ht="42.75">
      <c r="A72" s="39" t="s">
        <v>98</v>
      </c>
      <c r="B72" s="40" t="s">
        <v>973</v>
      </c>
      <c r="C72" s="41" t="s">
        <v>907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  <c r="Q72" s="24">
        <v>0</v>
      </c>
      <c r="R72" s="24">
        <v>0</v>
      </c>
      <c r="S72" s="24">
        <v>0</v>
      </c>
      <c r="T72" s="24">
        <v>0</v>
      </c>
      <c r="U72" s="24">
        <v>0</v>
      </c>
      <c r="V72" s="24">
        <v>0</v>
      </c>
      <c r="W72" s="24">
        <v>0</v>
      </c>
      <c r="X72" s="24">
        <v>0</v>
      </c>
      <c r="Y72" s="24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5">
        <v>0</v>
      </c>
      <c r="AN72" s="26">
        <v>0</v>
      </c>
      <c r="AO72" s="26">
        <v>0</v>
      </c>
      <c r="AP72" s="26">
        <v>0</v>
      </c>
      <c r="AQ72" s="26">
        <v>0</v>
      </c>
      <c r="AR72" s="26">
        <v>0</v>
      </c>
      <c r="AS72" s="26">
        <v>0</v>
      </c>
      <c r="AT72" s="26">
        <v>0</v>
      </c>
      <c r="AU72" s="26">
        <v>0</v>
      </c>
      <c r="AV72" s="26">
        <v>0</v>
      </c>
      <c r="AW72" s="26">
        <v>0</v>
      </c>
      <c r="AX72" s="26">
        <v>0</v>
      </c>
      <c r="AY72" s="26">
        <v>0</v>
      </c>
      <c r="AZ72" s="26">
        <v>0</v>
      </c>
      <c r="BA72" s="26">
        <v>0</v>
      </c>
      <c r="BB72" s="26">
        <v>0</v>
      </c>
      <c r="BC72" s="26">
        <v>0</v>
      </c>
      <c r="BD72" s="26">
        <v>0</v>
      </c>
      <c r="BE72" s="26">
        <v>0</v>
      </c>
      <c r="BF72" s="26">
        <v>0</v>
      </c>
      <c r="BG72" s="26">
        <v>0</v>
      </c>
      <c r="BH72" s="26">
        <v>0</v>
      </c>
      <c r="BI72" s="26">
        <v>0</v>
      </c>
      <c r="BJ72" s="26">
        <v>0</v>
      </c>
      <c r="BK72" s="26">
        <v>0</v>
      </c>
      <c r="BL72" s="26">
        <v>0</v>
      </c>
      <c r="BM72" s="26">
        <v>0</v>
      </c>
      <c r="BN72" s="26">
        <v>0</v>
      </c>
      <c r="BO72" s="26">
        <v>0</v>
      </c>
      <c r="BP72" s="26">
        <v>0</v>
      </c>
      <c r="BQ72" s="26">
        <v>0</v>
      </c>
      <c r="BR72" s="26">
        <v>0</v>
      </c>
      <c r="BS72" s="26">
        <v>0</v>
      </c>
      <c r="BT72" s="26">
        <v>0</v>
      </c>
      <c r="BU72" s="26">
        <v>0</v>
      </c>
      <c r="BV72" s="26">
        <v>0</v>
      </c>
      <c r="BW72" s="26">
        <v>0</v>
      </c>
      <c r="BX72" s="26">
        <v>0</v>
      </c>
      <c r="BY72" s="26">
        <v>0</v>
      </c>
      <c r="BZ72" s="26">
        <v>0</v>
      </c>
      <c r="CA72" s="26"/>
    </row>
    <row r="73" spans="1:79" ht="28.5">
      <c r="A73" s="39" t="s">
        <v>100</v>
      </c>
      <c r="B73" s="40" t="s">
        <v>974</v>
      </c>
      <c r="C73" s="41" t="s">
        <v>907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v>0</v>
      </c>
      <c r="R73" s="24">
        <v>0</v>
      </c>
      <c r="S73" s="24">
        <v>0</v>
      </c>
      <c r="T73" s="24">
        <v>0</v>
      </c>
      <c r="U73" s="24">
        <v>0</v>
      </c>
      <c r="V73" s="24">
        <v>0</v>
      </c>
      <c r="W73" s="24">
        <v>0</v>
      </c>
      <c r="X73" s="24">
        <v>0</v>
      </c>
      <c r="Y73" s="24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6">
        <v>0</v>
      </c>
      <c r="AO73" s="26">
        <v>0</v>
      </c>
      <c r="AP73" s="26">
        <v>0</v>
      </c>
      <c r="AQ73" s="26">
        <v>0</v>
      </c>
      <c r="AR73" s="26">
        <v>0</v>
      </c>
      <c r="AS73" s="26">
        <v>0</v>
      </c>
      <c r="AT73" s="26">
        <v>0</v>
      </c>
      <c r="AU73" s="26">
        <v>0</v>
      </c>
      <c r="AV73" s="26">
        <v>0</v>
      </c>
      <c r="AW73" s="26">
        <v>0</v>
      </c>
      <c r="AX73" s="26">
        <v>0</v>
      </c>
      <c r="AY73" s="26">
        <v>0</v>
      </c>
      <c r="AZ73" s="26">
        <v>0</v>
      </c>
      <c r="BA73" s="26">
        <v>0</v>
      </c>
      <c r="BB73" s="26">
        <v>0</v>
      </c>
      <c r="BC73" s="26">
        <v>0</v>
      </c>
      <c r="BD73" s="26">
        <v>0</v>
      </c>
      <c r="BE73" s="26">
        <v>0</v>
      </c>
      <c r="BF73" s="26">
        <v>0</v>
      </c>
      <c r="BG73" s="26">
        <v>0</v>
      </c>
      <c r="BH73" s="26">
        <v>0</v>
      </c>
      <c r="BI73" s="26">
        <v>0</v>
      </c>
      <c r="BJ73" s="26">
        <v>0</v>
      </c>
      <c r="BK73" s="26">
        <v>0</v>
      </c>
      <c r="BL73" s="26">
        <v>0</v>
      </c>
      <c r="BM73" s="26">
        <v>0</v>
      </c>
      <c r="BN73" s="26">
        <v>0</v>
      </c>
      <c r="BO73" s="26">
        <v>0</v>
      </c>
      <c r="BP73" s="26">
        <v>0</v>
      </c>
      <c r="BQ73" s="26">
        <v>0</v>
      </c>
      <c r="BR73" s="26">
        <v>0</v>
      </c>
      <c r="BS73" s="26">
        <v>0</v>
      </c>
      <c r="BT73" s="26">
        <v>0</v>
      </c>
      <c r="BU73" s="26">
        <v>0</v>
      </c>
      <c r="BV73" s="26">
        <v>0</v>
      </c>
      <c r="BW73" s="26">
        <v>0</v>
      </c>
      <c r="BX73" s="26">
        <v>0</v>
      </c>
      <c r="BY73" s="26">
        <v>0</v>
      </c>
      <c r="BZ73" s="26">
        <v>0</v>
      </c>
      <c r="CA73" s="26"/>
    </row>
  </sheetData>
  <mergeCells count="42">
    <mergeCell ref="A9:AM9"/>
    <mergeCell ref="A10:AM10"/>
    <mergeCell ref="A11:AM11"/>
    <mergeCell ref="A12:AM12"/>
    <mergeCell ref="A13:AM13"/>
    <mergeCell ref="A4:AM4"/>
    <mergeCell ref="A5:AM5"/>
    <mergeCell ref="A6:AM6"/>
    <mergeCell ref="A7:AM7"/>
    <mergeCell ref="A8:AM8"/>
    <mergeCell ref="A20:C20"/>
    <mergeCell ref="A14:A18"/>
    <mergeCell ref="B14:B18"/>
    <mergeCell ref="C14:C18"/>
    <mergeCell ref="D14:D18"/>
    <mergeCell ref="E15:AM15"/>
    <mergeCell ref="E16:K16"/>
    <mergeCell ref="L16:R16"/>
    <mergeCell ref="S16:Y16"/>
    <mergeCell ref="Z16:AF16"/>
    <mergeCell ref="AG16:AM16"/>
    <mergeCell ref="F17:K17"/>
    <mergeCell ref="M17:R17"/>
    <mergeCell ref="T17:Y17"/>
    <mergeCell ref="AA17:AF17"/>
    <mergeCell ref="AH17:AM17"/>
    <mergeCell ref="BW14:BZ16"/>
    <mergeCell ref="CA14:CA18"/>
    <mergeCell ref="E14:BV14"/>
    <mergeCell ref="BW17:BX17"/>
    <mergeCell ref="BY17:BZ17"/>
    <mergeCell ref="AO17:AT17"/>
    <mergeCell ref="AV17:BA17"/>
    <mergeCell ref="BC17:BH17"/>
    <mergeCell ref="BJ17:BO17"/>
    <mergeCell ref="BQ17:BV17"/>
    <mergeCell ref="AN15:BV15"/>
    <mergeCell ref="AN16:AT16"/>
    <mergeCell ref="AU16:BA16"/>
    <mergeCell ref="BB16:BH16"/>
    <mergeCell ref="BI16:BO16"/>
    <mergeCell ref="BP16:BV1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AJ71"/>
  <sheetViews>
    <sheetView topLeftCell="A7" workbookViewId="0">
      <selection activeCell="A7" sqref="A1:XFD1048576"/>
    </sheetView>
  </sheetViews>
  <sheetFormatPr defaultRowHeight="15"/>
  <cols>
    <col min="1" max="1" width="10.140625" style="11" customWidth="1"/>
    <col min="2" max="2" width="46.42578125" style="79" customWidth="1"/>
    <col min="3" max="3" width="22.140625" style="11" customWidth="1"/>
    <col min="4" max="4" width="28.5703125" style="11" customWidth="1"/>
    <col min="5" max="5" width="7.28515625" style="11" customWidth="1"/>
    <col min="6" max="6" width="7.42578125" style="11" customWidth="1"/>
    <col min="7" max="7" width="7.85546875" style="11" customWidth="1"/>
    <col min="8" max="8" width="8.140625" style="11" customWidth="1"/>
    <col min="9" max="9" width="8" style="11" customWidth="1"/>
    <col min="10" max="10" width="8.28515625" style="11" customWidth="1"/>
    <col min="11" max="11" width="8.140625" style="11" customWidth="1"/>
    <col min="12" max="12" width="8.5703125" style="11" customWidth="1"/>
    <col min="13" max="16384" width="9.140625" style="11"/>
  </cols>
  <sheetData>
    <row r="1" spans="1:34" s="9" customFormat="1" ht="16.5">
      <c r="B1" s="70"/>
    </row>
    <row r="2" spans="1:34" s="9" customFormat="1" ht="16.5">
      <c r="B2" s="70"/>
    </row>
    <row r="3" spans="1:34" s="9" customFormat="1" ht="16.5">
      <c r="A3" s="109" t="s">
        <v>663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</row>
    <row r="4" spans="1:34" s="9" customFormat="1" ht="16.5">
      <c r="A4" s="109" t="s">
        <v>0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</row>
    <row r="5" spans="1:34" s="9" customFormat="1" ht="16.5">
      <c r="A5" s="109" t="s">
        <v>16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</row>
    <row r="6" spans="1:34" s="9" customFormat="1" ht="16.5">
      <c r="A6" s="110" t="s">
        <v>664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</row>
    <row r="7" spans="1:34" s="9" customFormat="1" ht="16.5">
      <c r="A7" s="110" t="s">
        <v>1061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</row>
    <row r="8" spans="1:34" s="9" customFormat="1" ht="16.5">
      <c r="A8" s="110" t="s">
        <v>977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</row>
    <row r="9" spans="1:34" s="9" customFormat="1" ht="16.5">
      <c r="A9" s="110" t="s">
        <v>1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</row>
    <row r="10" spans="1:34" s="9" customFormat="1" ht="16.5">
      <c r="A10" s="110" t="s">
        <v>1043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</row>
    <row r="11" spans="1:34" s="9" customFormat="1" ht="16.5">
      <c r="A11" s="110" t="s">
        <v>981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</row>
    <row r="12" spans="1:34" s="9" customFormat="1" ht="16.5">
      <c r="A12" s="110" t="s">
        <v>2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</row>
    <row r="13" spans="1:34" s="71" customFormat="1" ht="42.75" customHeight="1">
      <c r="A13" s="139" t="s">
        <v>3</v>
      </c>
      <c r="B13" s="141" t="s">
        <v>4</v>
      </c>
      <c r="C13" s="139" t="s">
        <v>5</v>
      </c>
      <c r="D13" s="139" t="s">
        <v>665</v>
      </c>
      <c r="E13" s="139" t="s">
        <v>1049</v>
      </c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</row>
    <row r="14" spans="1:34" s="71" customFormat="1" ht="16.5">
      <c r="A14" s="139"/>
      <c r="B14" s="142"/>
      <c r="C14" s="139"/>
      <c r="D14" s="139"/>
      <c r="E14" s="139" t="s">
        <v>7</v>
      </c>
      <c r="F14" s="139"/>
      <c r="G14" s="139"/>
      <c r="H14" s="139"/>
      <c r="I14" s="139"/>
      <c r="J14" s="139" t="s">
        <v>8</v>
      </c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</row>
    <row r="15" spans="1:34" s="71" customFormat="1" ht="16.5">
      <c r="A15" s="139"/>
      <c r="B15" s="142"/>
      <c r="C15" s="139"/>
      <c r="D15" s="139"/>
      <c r="E15" s="139" t="s">
        <v>575</v>
      </c>
      <c r="F15" s="139"/>
      <c r="G15" s="139"/>
      <c r="H15" s="139"/>
      <c r="I15" s="139"/>
      <c r="J15" s="139" t="s">
        <v>575</v>
      </c>
      <c r="K15" s="139"/>
      <c r="L15" s="139"/>
      <c r="M15" s="139"/>
      <c r="N15" s="139"/>
      <c r="O15" s="139" t="s">
        <v>576</v>
      </c>
      <c r="P15" s="139"/>
      <c r="Q15" s="139"/>
      <c r="R15" s="139"/>
      <c r="S15" s="139"/>
      <c r="T15" s="139" t="s">
        <v>577</v>
      </c>
      <c r="U15" s="139"/>
      <c r="V15" s="139"/>
      <c r="W15" s="139"/>
      <c r="X15" s="139"/>
      <c r="Y15" s="139" t="s">
        <v>578</v>
      </c>
      <c r="Z15" s="139"/>
      <c r="AA15" s="139"/>
      <c r="AB15" s="139"/>
      <c r="AC15" s="139"/>
      <c r="AD15" s="139" t="s">
        <v>579</v>
      </c>
      <c r="AE15" s="139"/>
      <c r="AF15" s="139"/>
      <c r="AG15" s="139"/>
      <c r="AH15" s="139"/>
    </row>
    <row r="16" spans="1:34" s="71" customFormat="1" ht="99" customHeight="1">
      <c r="A16" s="139"/>
      <c r="B16" s="143"/>
      <c r="C16" s="139"/>
      <c r="D16" s="139"/>
      <c r="E16" s="12" t="s">
        <v>25</v>
      </c>
      <c r="F16" s="12" t="s">
        <v>26</v>
      </c>
      <c r="G16" s="12" t="s">
        <v>27</v>
      </c>
      <c r="H16" s="12" t="s">
        <v>28</v>
      </c>
      <c r="I16" s="12" t="s">
        <v>29</v>
      </c>
      <c r="J16" s="12" t="s">
        <v>25</v>
      </c>
      <c r="K16" s="12" t="s">
        <v>26</v>
      </c>
      <c r="L16" s="12" t="s">
        <v>27</v>
      </c>
      <c r="M16" s="12" t="s">
        <v>28</v>
      </c>
      <c r="N16" s="12" t="s">
        <v>29</v>
      </c>
      <c r="O16" s="12" t="s">
        <v>25</v>
      </c>
      <c r="P16" s="12" t="s">
        <v>26</v>
      </c>
      <c r="Q16" s="12" t="s">
        <v>27</v>
      </c>
      <c r="R16" s="12" t="s">
        <v>28</v>
      </c>
      <c r="S16" s="12" t="s">
        <v>29</v>
      </c>
      <c r="T16" s="12" t="s">
        <v>25</v>
      </c>
      <c r="U16" s="12" t="s">
        <v>26</v>
      </c>
      <c r="V16" s="12" t="s">
        <v>27</v>
      </c>
      <c r="W16" s="12" t="s">
        <v>28</v>
      </c>
      <c r="X16" s="12" t="s">
        <v>29</v>
      </c>
      <c r="Y16" s="12" t="s">
        <v>25</v>
      </c>
      <c r="Z16" s="12" t="s">
        <v>26</v>
      </c>
      <c r="AA16" s="12" t="s">
        <v>27</v>
      </c>
      <c r="AB16" s="12" t="s">
        <v>28</v>
      </c>
      <c r="AC16" s="12" t="s">
        <v>29</v>
      </c>
      <c r="AD16" s="12" t="s">
        <v>25</v>
      </c>
      <c r="AE16" s="12" t="s">
        <v>26</v>
      </c>
      <c r="AF16" s="12" t="s">
        <v>27</v>
      </c>
      <c r="AG16" s="12" t="s">
        <v>28</v>
      </c>
      <c r="AH16" s="12" t="s">
        <v>29</v>
      </c>
    </row>
    <row r="17" spans="1:34" s="73" customFormat="1" ht="16.5">
      <c r="A17" s="13">
        <v>1</v>
      </c>
      <c r="B17" s="72">
        <v>2</v>
      </c>
      <c r="C17" s="13">
        <v>3</v>
      </c>
      <c r="D17" s="13">
        <v>4</v>
      </c>
      <c r="E17" s="13" t="s">
        <v>592</v>
      </c>
      <c r="F17" s="13" t="s">
        <v>593</v>
      </c>
      <c r="G17" s="13" t="s">
        <v>594</v>
      </c>
      <c r="H17" s="13" t="s">
        <v>595</v>
      </c>
      <c r="I17" s="13" t="s">
        <v>596</v>
      </c>
      <c r="J17" s="13" t="s">
        <v>628</v>
      </c>
      <c r="K17" s="13" t="s">
        <v>629</v>
      </c>
      <c r="L17" s="13" t="s">
        <v>630</v>
      </c>
      <c r="M17" s="13" t="s">
        <v>631</v>
      </c>
      <c r="N17" s="13" t="s">
        <v>632</v>
      </c>
      <c r="O17" s="13" t="s">
        <v>666</v>
      </c>
      <c r="P17" s="13" t="s">
        <v>667</v>
      </c>
      <c r="Q17" s="13" t="s">
        <v>668</v>
      </c>
      <c r="R17" s="13" t="s">
        <v>669</v>
      </c>
      <c r="S17" s="13" t="s">
        <v>670</v>
      </c>
      <c r="T17" s="13" t="s">
        <v>671</v>
      </c>
      <c r="U17" s="13" t="s">
        <v>672</v>
      </c>
      <c r="V17" s="13" t="s">
        <v>673</v>
      </c>
      <c r="W17" s="13" t="s">
        <v>674</v>
      </c>
      <c r="X17" s="13" t="s">
        <v>675</v>
      </c>
      <c r="Y17" s="13" t="s">
        <v>676</v>
      </c>
      <c r="Z17" s="13" t="s">
        <v>677</v>
      </c>
      <c r="AA17" s="13" t="s">
        <v>678</v>
      </c>
      <c r="AB17" s="13" t="s">
        <v>679</v>
      </c>
      <c r="AC17" s="13" t="s">
        <v>680</v>
      </c>
      <c r="AD17" s="13" t="s">
        <v>681</v>
      </c>
      <c r="AE17" s="13" t="s">
        <v>682</v>
      </c>
      <c r="AF17" s="13" t="s">
        <v>683</v>
      </c>
      <c r="AG17" s="13" t="s">
        <v>684</v>
      </c>
      <c r="AH17" s="13" t="s">
        <v>685</v>
      </c>
    </row>
    <row r="18" spans="1:34" s="74" customFormat="1" ht="28.5" customHeight="1">
      <c r="A18" s="140" t="s">
        <v>21</v>
      </c>
      <c r="B18" s="140"/>
      <c r="C18" s="140"/>
      <c r="D18" s="105" t="s">
        <v>979</v>
      </c>
      <c r="E18" s="24">
        <f>E19+E20+E21+E22+E23+E24</f>
        <v>0</v>
      </c>
      <c r="F18" s="24">
        <f t="shared" ref="F18:I18" si="0">F19+F20+F21+F22+F23+F24</f>
        <v>0</v>
      </c>
      <c r="G18" s="24">
        <f t="shared" si="0"/>
        <v>1.93</v>
      </c>
      <c r="H18" s="24">
        <f t="shared" si="0"/>
        <v>0</v>
      </c>
      <c r="I18" s="24">
        <f t="shared" si="0"/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5">
        <v>0</v>
      </c>
      <c r="AF18" s="25">
        <v>0</v>
      </c>
      <c r="AG18" s="25">
        <v>0</v>
      </c>
      <c r="AH18" s="25">
        <v>0</v>
      </c>
    </row>
    <row r="19" spans="1:34" s="74" customFormat="1" ht="16.5">
      <c r="A19" s="32" t="s">
        <v>905</v>
      </c>
      <c r="B19" s="33" t="s">
        <v>906</v>
      </c>
      <c r="C19" s="34" t="s">
        <v>907</v>
      </c>
      <c r="D19" s="36" t="s">
        <v>979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>
        <v>0</v>
      </c>
      <c r="AE19" s="25">
        <v>0</v>
      </c>
      <c r="AF19" s="25">
        <v>0</v>
      </c>
      <c r="AG19" s="25">
        <v>0</v>
      </c>
      <c r="AH19" s="25">
        <v>0</v>
      </c>
    </row>
    <row r="20" spans="1:34" s="74" customFormat="1" ht="28.5">
      <c r="A20" s="32" t="s">
        <v>908</v>
      </c>
      <c r="B20" s="33" t="s">
        <v>909</v>
      </c>
      <c r="C20" s="34" t="s">
        <v>907</v>
      </c>
      <c r="D20" s="36" t="s">
        <v>979</v>
      </c>
      <c r="E20" s="25">
        <f>E25</f>
        <v>0</v>
      </c>
      <c r="F20" s="25">
        <v>0</v>
      </c>
      <c r="G20" s="25">
        <f>G50</f>
        <v>1.93</v>
      </c>
      <c r="H20" s="25">
        <v>0</v>
      </c>
      <c r="I20" s="25">
        <f>I25</f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</row>
    <row r="21" spans="1:34" s="35" customFormat="1" ht="57">
      <c r="A21" s="32" t="s">
        <v>910</v>
      </c>
      <c r="B21" s="33" t="s">
        <v>911</v>
      </c>
      <c r="C21" s="34" t="s">
        <v>907</v>
      </c>
      <c r="D21" s="36" t="s">
        <v>979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</row>
    <row r="22" spans="1:34" s="35" customFormat="1" ht="28.5">
      <c r="A22" s="32" t="s">
        <v>912</v>
      </c>
      <c r="B22" s="33" t="s">
        <v>913</v>
      </c>
      <c r="C22" s="34" t="s">
        <v>907</v>
      </c>
      <c r="D22" s="36" t="s">
        <v>979</v>
      </c>
      <c r="E22" s="25">
        <v>0</v>
      </c>
      <c r="F22" s="25">
        <v>0</v>
      </c>
      <c r="G22" s="25">
        <f>G69</f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</row>
    <row r="23" spans="1:34" s="35" customFormat="1" ht="42.75">
      <c r="A23" s="32" t="s">
        <v>914</v>
      </c>
      <c r="B23" s="33" t="s">
        <v>915</v>
      </c>
      <c r="C23" s="34" t="s">
        <v>907</v>
      </c>
      <c r="D23" s="36" t="s">
        <v>979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</row>
    <row r="24" spans="1:34" s="35" customFormat="1">
      <c r="A24" s="32" t="s">
        <v>916</v>
      </c>
      <c r="B24" s="33" t="s">
        <v>917</v>
      </c>
      <c r="C24" s="34" t="s">
        <v>907</v>
      </c>
      <c r="D24" s="36" t="s">
        <v>979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</row>
    <row r="25" spans="1:34" s="35" customFormat="1">
      <c r="A25" s="36" t="s">
        <v>918</v>
      </c>
      <c r="B25" s="75" t="s">
        <v>919</v>
      </c>
      <c r="C25" s="38" t="s">
        <v>907</v>
      </c>
      <c r="D25" s="36" t="s">
        <v>979</v>
      </c>
      <c r="E25" s="25">
        <f>E46</f>
        <v>0</v>
      </c>
      <c r="F25" s="25">
        <v>0</v>
      </c>
      <c r="G25" s="25">
        <f>G46</f>
        <v>1.93</v>
      </c>
      <c r="H25" s="25">
        <v>0</v>
      </c>
      <c r="I25" s="25">
        <f>I46</f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</row>
    <row r="26" spans="1:34" s="35" customFormat="1" ht="28.5">
      <c r="A26" s="39" t="s">
        <v>85</v>
      </c>
      <c r="B26" s="76" t="s">
        <v>920</v>
      </c>
      <c r="C26" s="41" t="s">
        <v>907</v>
      </c>
      <c r="D26" s="36" t="s">
        <v>979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</row>
    <row r="27" spans="1:34" s="35" customFormat="1" ht="42.75">
      <c r="A27" s="39" t="s">
        <v>468</v>
      </c>
      <c r="B27" s="76" t="s">
        <v>921</v>
      </c>
      <c r="C27" s="41" t="s">
        <v>907</v>
      </c>
      <c r="D27" s="36" t="s">
        <v>979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</row>
    <row r="28" spans="1:34" s="35" customFormat="1" ht="71.25">
      <c r="A28" s="42" t="s">
        <v>470</v>
      </c>
      <c r="B28" s="43" t="s">
        <v>922</v>
      </c>
      <c r="C28" s="44" t="s">
        <v>907</v>
      </c>
      <c r="D28" s="36" t="s">
        <v>979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</row>
    <row r="29" spans="1:34" s="35" customFormat="1" ht="71.25">
      <c r="A29" s="42" t="s">
        <v>475</v>
      </c>
      <c r="B29" s="43" t="s">
        <v>923</v>
      </c>
      <c r="C29" s="44" t="s">
        <v>907</v>
      </c>
      <c r="D29" s="36" t="s">
        <v>979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</row>
    <row r="30" spans="1:34" s="35" customFormat="1" ht="57">
      <c r="A30" s="39" t="s">
        <v>477</v>
      </c>
      <c r="B30" s="76" t="s">
        <v>924</v>
      </c>
      <c r="C30" s="41" t="s">
        <v>907</v>
      </c>
      <c r="D30" s="36" t="s">
        <v>979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</row>
    <row r="31" spans="1:34" s="35" customFormat="1" ht="42.75">
      <c r="A31" s="39" t="s">
        <v>88</v>
      </c>
      <c r="B31" s="76" t="s">
        <v>925</v>
      </c>
      <c r="C31" s="41" t="s">
        <v>907</v>
      </c>
      <c r="D31" s="36" t="s">
        <v>979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</row>
    <row r="32" spans="1:34" s="35" customFormat="1" ht="71.25">
      <c r="A32" s="39" t="s">
        <v>498</v>
      </c>
      <c r="B32" s="76" t="s">
        <v>926</v>
      </c>
      <c r="C32" s="41" t="s">
        <v>907</v>
      </c>
      <c r="D32" s="36" t="s">
        <v>979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</row>
    <row r="33" spans="1:34" s="35" customFormat="1" ht="42.75">
      <c r="A33" s="39" t="s">
        <v>499</v>
      </c>
      <c r="B33" s="76" t="s">
        <v>927</v>
      </c>
      <c r="C33" s="41" t="s">
        <v>907</v>
      </c>
      <c r="D33" s="36" t="s">
        <v>979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</row>
    <row r="34" spans="1:34" s="35" customFormat="1" ht="42.75">
      <c r="A34" s="39" t="s">
        <v>90</v>
      </c>
      <c r="B34" s="76" t="s">
        <v>928</v>
      </c>
      <c r="C34" s="41" t="s">
        <v>907</v>
      </c>
      <c r="D34" s="36" t="s">
        <v>979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</row>
    <row r="35" spans="1:34" s="35" customFormat="1" ht="28.5">
      <c r="A35" s="39" t="s">
        <v>929</v>
      </c>
      <c r="B35" s="76" t="s">
        <v>930</v>
      </c>
      <c r="C35" s="41" t="s">
        <v>907</v>
      </c>
      <c r="D35" s="36" t="s">
        <v>979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</row>
    <row r="36" spans="1:34" s="35" customFormat="1" ht="99.75">
      <c r="A36" s="39" t="s">
        <v>929</v>
      </c>
      <c r="B36" s="76" t="s">
        <v>931</v>
      </c>
      <c r="C36" s="41" t="s">
        <v>907</v>
      </c>
      <c r="D36" s="36" t="s">
        <v>979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</row>
    <row r="37" spans="1:34" s="35" customFormat="1" ht="85.5">
      <c r="A37" s="39" t="s">
        <v>929</v>
      </c>
      <c r="B37" s="76" t="s">
        <v>932</v>
      </c>
      <c r="C37" s="41" t="s">
        <v>907</v>
      </c>
      <c r="D37" s="36" t="s">
        <v>979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</row>
    <row r="38" spans="1:34" s="35" customFormat="1" ht="85.5">
      <c r="A38" s="39" t="s">
        <v>929</v>
      </c>
      <c r="B38" s="76" t="s">
        <v>933</v>
      </c>
      <c r="C38" s="41" t="s">
        <v>907</v>
      </c>
      <c r="D38" s="36" t="s">
        <v>979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</row>
    <row r="39" spans="1:34" s="35" customFormat="1" ht="28.5">
      <c r="A39" s="39" t="s">
        <v>934</v>
      </c>
      <c r="B39" s="76" t="s">
        <v>930</v>
      </c>
      <c r="C39" s="41" t="s">
        <v>907</v>
      </c>
      <c r="D39" s="36" t="s">
        <v>979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</row>
    <row r="40" spans="1:34" s="35" customFormat="1" ht="99.75">
      <c r="A40" s="39" t="s">
        <v>934</v>
      </c>
      <c r="B40" s="76" t="s">
        <v>931</v>
      </c>
      <c r="C40" s="41" t="s">
        <v>907</v>
      </c>
      <c r="D40" s="36" t="s">
        <v>979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</row>
    <row r="41" spans="1:34" s="35" customFormat="1" ht="85.5">
      <c r="A41" s="39" t="s">
        <v>934</v>
      </c>
      <c r="B41" s="76" t="s">
        <v>932</v>
      </c>
      <c r="C41" s="41" t="s">
        <v>907</v>
      </c>
      <c r="D41" s="36" t="s">
        <v>979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</row>
    <row r="42" spans="1:34" s="35" customFormat="1" ht="85.5">
      <c r="A42" s="39" t="s">
        <v>934</v>
      </c>
      <c r="B42" s="76" t="s">
        <v>935</v>
      </c>
      <c r="C42" s="41" t="s">
        <v>907</v>
      </c>
      <c r="D42" s="36" t="s">
        <v>979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</row>
    <row r="43" spans="1:34" s="35" customFormat="1" ht="85.5">
      <c r="A43" s="39" t="s">
        <v>936</v>
      </c>
      <c r="B43" s="76" t="s">
        <v>937</v>
      </c>
      <c r="C43" s="41" t="s">
        <v>907</v>
      </c>
      <c r="D43" s="36" t="s">
        <v>979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</row>
    <row r="44" spans="1:34" s="35" customFormat="1" ht="71.25">
      <c r="A44" s="39" t="s">
        <v>938</v>
      </c>
      <c r="B44" s="76" t="s">
        <v>939</v>
      </c>
      <c r="C44" s="41" t="s">
        <v>907</v>
      </c>
      <c r="D44" s="36" t="s">
        <v>979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</row>
    <row r="45" spans="1:34" s="35" customFormat="1" ht="71.25">
      <c r="A45" s="39" t="s">
        <v>940</v>
      </c>
      <c r="B45" s="76" t="s">
        <v>941</v>
      </c>
      <c r="C45" s="41" t="s">
        <v>907</v>
      </c>
      <c r="D45" s="36" t="s">
        <v>979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</row>
    <row r="46" spans="1:34" s="35" customFormat="1" ht="42.75">
      <c r="A46" s="39" t="s">
        <v>92</v>
      </c>
      <c r="B46" s="76" t="s">
        <v>942</v>
      </c>
      <c r="C46" s="41" t="s">
        <v>907</v>
      </c>
      <c r="D46" s="36" t="s">
        <v>979</v>
      </c>
      <c r="E46" s="25">
        <v>0</v>
      </c>
      <c r="F46" s="25">
        <v>0</v>
      </c>
      <c r="G46" s="25">
        <f>G50+G69</f>
        <v>1.93</v>
      </c>
      <c r="H46" s="25">
        <v>0</v>
      </c>
      <c r="I46" s="25">
        <f>I56</f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</row>
    <row r="47" spans="1:34" s="35" customFormat="1" ht="71.25">
      <c r="A47" s="39" t="s">
        <v>503</v>
      </c>
      <c r="B47" s="76" t="s">
        <v>943</v>
      </c>
      <c r="C47" s="41" t="s">
        <v>907</v>
      </c>
      <c r="D47" s="36" t="s">
        <v>979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</row>
    <row r="48" spans="1:34" s="35" customFormat="1" ht="28.5">
      <c r="A48" s="39" t="s">
        <v>505</v>
      </c>
      <c r="B48" s="76" t="s">
        <v>944</v>
      </c>
      <c r="C48" s="41" t="s">
        <v>907</v>
      </c>
      <c r="D48" s="36" t="s">
        <v>979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</row>
    <row r="49" spans="1:34" s="35" customFormat="1" ht="57">
      <c r="A49" s="39" t="s">
        <v>510</v>
      </c>
      <c r="B49" s="76" t="s">
        <v>945</v>
      </c>
      <c r="C49" s="41" t="s">
        <v>907</v>
      </c>
      <c r="D49" s="36" t="s">
        <v>979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</row>
    <row r="50" spans="1:34" s="35" customFormat="1" ht="42.75">
      <c r="A50" s="39" t="s">
        <v>518</v>
      </c>
      <c r="B50" s="76" t="s">
        <v>946</v>
      </c>
      <c r="C50" s="41" t="s">
        <v>907</v>
      </c>
      <c r="D50" s="36" t="s">
        <v>979</v>
      </c>
      <c r="E50" s="25">
        <v>0</v>
      </c>
      <c r="F50" s="25">
        <v>0</v>
      </c>
      <c r="G50" s="25">
        <f>G51</f>
        <v>1.93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</row>
    <row r="51" spans="1:34" s="35" customFormat="1" ht="28.5">
      <c r="A51" s="39" t="s">
        <v>947</v>
      </c>
      <c r="B51" s="76" t="s">
        <v>948</v>
      </c>
      <c r="C51" s="41" t="s">
        <v>907</v>
      </c>
      <c r="D51" s="36" t="s">
        <v>979</v>
      </c>
      <c r="E51" s="25">
        <v>0</v>
      </c>
      <c r="F51" s="25">
        <v>0</v>
      </c>
      <c r="G51" s="25">
        <f>G52</f>
        <v>1.93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</row>
    <row r="52" spans="1:34" ht="45">
      <c r="A52" s="107" t="s">
        <v>947</v>
      </c>
      <c r="B52" s="45" t="s">
        <v>1048</v>
      </c>
      <c r="C52" s="46" t="s">
        <v>1035</v>
      </c>
      <c r="D52" s="16" t="s">
        <v>979</v>
      </c>
      <c r="E52" s="26">
        <v>0</v>
      </c>
      <c r="F52" s="26">
        <v>0</v>
      </c>
      <c r="G52" s="26">
        <v>1.93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6">
        <v>0</v>
      </c>
      <c r="U52" s="26">
        <v>0</v>
      </c>
      <c r="V52" s="26">
        <v>0</v>
      </c>
      <c r="W52" s="26">
        <v>0</v>
      </c>
      <c r="X52" s="26">
        <v>0</v>
      </c>
      <c r="Y52" s="26">
        <v>0</v>
      </c>
      <c r="Z52" s="26">
        <v>0</v>
      </c>
      <c r="AA52" s="26">
        <v>0</v>
      </c>
      <c r="AB52" s="26">
        <v>0</v>
      </c>
      <c r="AC52" s="26">
        <v>0</v>
      </c>
      <c r="AD52" s="26">
        <v>0</v>
      </c>
      <c r="AE52" s="26">
        <v>0</v>
      </c>
      <c r="AF52" s="26">
        <v>0</v>
      </c>
      <c r="AG52" s="26">
        <v>0</v>
      </c>
      <c r="AH52" s="26">
        <v>0</v>
      </c>
    </row>
    <row r="53" spans="1:34" s="35" customFormat="1" ht="42.75">
      <c r="A53" s="39" t="s">
        <v>949</v>
      </c>
      <c r="B53" s="76" t="s">
        <v>950</v>
      </c>
      <c r="C53" s="41" t="s">
        <v>907</v>
      </c>
      <c r="D53" s="36" t="s">
        <v>979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5">
        <v>0</v>
      </c>
      <c r="AB53" s="25">
        <v>0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</row>
    <row r="54" spans="1:34" s="35" customFormat="1" ht="42.75">
      <c r="A54" s="39" t="s">
        <v>520</v>
      </c>
      <c r="B54" s="76" t="s">
        <v>951</v>
      </c>
      <c r="C54" s="41" t="s">
        <v>907</v>
      </c>
      <c r="D54" s="36" t="s">
        <v>979</v>
      </c>
      <c r="E54" s="25">
        <v>0</v>
      </c>
      <c r="F54" s="25">
        <v>0</v>
      </c>
      <c r="G54" s="25">
        <v>0</v>
      </c>
      <c r="H54" s="25">
        <v>0</v>
      </c>
      <c r="I54" s="25">
        <f>I56</f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</row>
    <row r="55" spans="1:34" s="35" customFormat="1" ht="42.75">
      <c r="A55" s="39" t="s">
        <v>522</v>
      </c>
      <c r="B55" s="76" t="s">
        <v>952</v>
      </c>
      <c r="C55" s="41" t="s">
        <v>907</v>
      </c>
      <c r="D55" s="36" t="s">
        <v>979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</row>
    <row r="56" spans="1:34" s="35" customFormat="1" ht="28.5">
      <c r="A56" s="39" t="s">
        <v>526</v>
      </c>
      <c r="B56" s="76" t="s">
        <v>953</v>
      </c>
      <c r="C56" s="41" t="s">
        <v>907</v>
      </c>
      <c r="D56" s="36" t="s">
        <v>979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v>0</v>
      </c>
      <c r="AH56" s="25">
        <v>0</v>
      </c>
    </row>
    <row r="57" spans="1:34" ht="28.5">
      <c r="A57" s="39" t="s">
        <v>527</v>
      </c>
      <c r="B57" s="76" t="s">
        <v>954</v>
      </c>
      <c r="C57" s="41" t="s">
        <v>907</v>
      </c>
      <c r="D57" s="16" t="s">
        <v>979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</row>
    <row r="58" spans="1:34" ht="42.75">
      <c r="A58" s="39" t="s">
        <v>528</v>
      </c>
      <c r="B58" s="76" t="s">
        <v>955</v>
      </c>
      <c r="C58" s="41" t="s">
        <v>907</v>
      </c>
      <c r="D58" s="16" t="s">
        <v>979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</row>
    <row r="59" spans="1:34" ht="57">
      <c r="A59" s="39" t="s">
        <v>529</v>
      </c>
      <c r="B59" s="76" t="s">
        <v>956</v>
      </c>
      <c r="C59" s="41" t="s">
        <v>907</v>
      </c>
      <c r="D59" s="16" t="s">
        <v>979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</row>
    <row r="60" spans="1:34" ht="42.75">
      <c r="A60" s="39" t="s">
        <v>530</v>
      </c>
      <c r="B60" s="76" t="s">
        <v>957</v>
      </c>
      <c r="C60" s="41" t="s">
        <v>907</v>
      </c>
      <c r="D60" s="16" t="s">
        <v>979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</row>
    <row r="61" spans="1:34" ht="42.75">
      <c r="A61" s="39" t="s">
        <v>531</v>
      </c>
      <c r="B61" s="76" t="s">
        <v>958</v>
      </c>
      <c r="C61" s="41" t="s">
        <v>907</v>
      </c>
      <c r="D61" s="16" t="s">
        <v>979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</row>
    <row r="62" spans="1:34" ht="57">
      <c r="A62" s="39" t="s">
        <v>959</v>
      </c>
      <c r="B62" s="76" t="s">
        <v>960</v>
      </c>
      <c r="C62" s="41" t="s">
        <v>907</v>
      </c>
      <c r="D62" s="16" t="s">
        <v>979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</row>
    <row r="63" spans="1:34" ht="57">
      <c r="A63" s="39" t="s">
        <v>961</v>
      </c>
      <c r="B63" s="76" t="s">
        <v>962</v>
      </c>
      <c r="C63" s="41" t="s">
        <v>907</v>
      </c>
      <c r="D63" s="16" t="s">
        <v>979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</row>
    <row r="64" spans="1:34" ht="28.5">
      <c r="A64" s="39" t="s">
        <v>963</v>
      </c>
      <c r="B64" s="76" t="s">
        <v>964</v>
      </c>
      <c r="C64" s="41" t="s">
        <v>907</v>
      </c>
      <c r="D64" s="16" t="s">
        <v>979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</row>
    <row r="65" spans="1:36" ht="42.75">
      <c r="A65" s="39" t="s">
        <v>965</v>
      </c>
      <c r="B65" s="76" t="s">
        <v>966</v>
      </c>
      <c r="C65" s="41" t="s">
        <v>907</v>
      </c>
      <c r="D65" s="16" t="s">
        <v>979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</row>
    <row r="66" spans="1:36" ht="57">
      <c r="A66" s="39" t="s">
        <v>94</v>
      </c>
      <c r="B66" s="76" t="s">
        <v>967</v>
      </c>
      <c r="C66" s="41" t="s">
        <v>907</v>
      </c>
      <c r="D66" s="16" t="s">
        <v>979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</row>
    <row r="67" spans="1:36" ht="57">
      <c r="A67" s="39" t="s">
        <v>968</v>
      </c>
      <c r="B67" s="76" t="s">
        <v>969</v>
      </c>
      <c r="C67" s="41" t="s">
        <v>907</v>
      </c>
      <c r="D67" s="16" t="s">
        <v>979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</row>
    <row r="68" spans="1:36" ht="57">
      <c r="A68" s="39" t="s">
        <v>970</v>
      </c>
      <c r="B68" s="76" t="s">
        <v>971</v>
      </c>
      <c r="C68" s="41" t="s">
        <v>907</v>
      </c>
      <c r="D68" s="16" t="s">
        <v>979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</row>
    <row r="69" spans="1:36" s="35" customFormat="1" ht="42.75">
      <c r="A69" s="39" t="s">
        <v>96</v>
      </c>
      <c r="B69" s="76" t="s">
        <v>972</v>
      </c>
      <c r="C69" s="41" t="s">
        <v>907</v>
      </c>
      <c r="D69" s="36" t="s">
        <v>979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</row>
    <row r="70" spans="1:36" s="35" customFormat="1" ht="42.75">
      <c r="A70" s="39" t="s">
        <v>98</v>
      </c>
      <c r="B70" s="76" t="s">
        <v>973</v>
      </c>
      <c r="C70" s="41" t="s">
        <v>907</v>
      </c>
      <c r="D70" s="36" t="s">
        <v>979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77"/>
      <c r="AJ70" s="78"/>
    </row>
    <row r="71" spans="1:36" s="35" customFormat="1" ht="28.5">
      <c r="A71" s="39" t="s">
        <v>100</v>
      </c>
      <c r="B71" s="76" t="s">
        <v>974</v>
      </c>
      <c r="C71" s="41" t="s">
        <v>907</v>
      </c>
      <c r="D71" s="36" t="s">
        <v>979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</row>
  </sheetData>
  <mergeCells count="24">
    <mergeCell ref="T15:X15"/>
    <mergeCell ref="Y15:AC15"/>
    <mergeCell ref="AD15:AH15"/>
    <mergeCell ref="A18:C18"/>
    <mergeCell ref="A13:A16"/>
    <mergeCell ref="B13:B16"/>
    <mergeCell ref="C13:C16"/>
    <mergeCell ref="D13:D16"/>
    <mergeCell ref="E13:AH13"/>
    <mergeCell ref="E14:I14"/>
    <mergeCell ref="J14:AH14"/>
    <mergeCell ref="E15:I15"/>
    <mergeCell ref="J15:N15"/>
    <mergeCell ref="O15:S15"/>
    <mergeCell ref="A3:AH3"/>
    <mergeCell ref="A4:AH4"/>
    <mergeCell ref="A5:AH5"/>
    <mergeCell ref="A6:AH6"/>
    <mergeCell ref="A7:AH7"/>
    <mergeCell ref="A8:AH8"/>
    <mergeCell ref="A9:AH9"/>
    <mergeCell ref="A10:AH10"/>
    <mergeCell ref="A11:AH11"/>
    <mergeCell ref="A12:AH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CE84"/>
  <sheetViews>
    <sheetView topLeftCell="BD1" workbookViewId="0">
      <selection sqref="A1:XFD1048576"/>
    </sheetView>
  </sheetViews>
  <sheetFormatPr defaultRowHeight="15"/>
  <cols>
    <col min="1" max="1" width="14.7109375" style="11" customWidth="1"/>
    <col min="2" max="2" width="47.85546875" style="11" customWidth="1"/>
    <col min="3" max="3" width="20" style="11" customWidth="1"/>
    <col min="4" max="4" width="23.140625" style="11" customWidth="1"/>
    <col min="5" max="5" width="10.140625" style="11" customWidth="1"/>
    <col min="6" max="7" width="7.85546875" style="11" customWidth="1"/>
    <col min="8" max="8" width="8.140625" style="11" customWidth="1"/>
    <col min="9" max="9" width="8" style="11" customWidth="1"/>
    <col min="10" max="10" width="7.5703125" style="11" customWidth="1"/>
    <col min="11" max="11" width="8.5703125" style="11" customWidth="1"/>
    <col min="12" max="12" width="8.28515625" style="11" customWidth="1"/>
    <col min="13" max="15" width="9.140625" style="11"/>
    <col min="16" max="16" width="8.42578125" style="11" customWidth="1"/>
    <col min="17" max="17" width="8" style="11" customWidth="1"/>
    <col min="18" max="18" width="8.28515625" style="11" customWidth="1"/>
    <col min="19" max="22" width="9.140625" style="11"/>
    <col min="23" max="23" width="7.5703125" style="11" customWidth="1"/>
    <col min="24" max="24" width="7.7109375" style="11" customWidth="1"/>
    <col min="25" max="25" width="8.140625" style="11" customWidth="1"/>
    <col min="26" max="26" width="9.140625" style="11"/>
    <col min="27" max="27" width="7.7109375" style="11" customWidth="1"/>
    <col min="28" max="29" width="9.140625" style="11"/>
    <col min="30" max="30" width="8" style="11" customWidth="1"/>
    <col min="31" max="31" width="7.7109375" style="11" customWidth="1"/>
    <col min="32" max="32" width="8.28515625" style="11" customWidth="1"/>
    <col min="33" max="33" width="7.85546875" style="11" customWidth="1"/>
    <col min="34" max="34" width="8.7109375" style="11" customWidth="1"/>
    <col min="35" max="36" width="9.140625" style="11"/>
    <col min="37" max="37" width="7.85546875" style="11" customWidth="1"/>
    <col min="38" max="81" width="9.140625" style="11"/>
    <col min="82" max="82" width="12.140625" style="11" customWidth="1"/>
    <col min="83" max="16384" width="9.140625" style="11"/>
  </cols>
  <sheetData>
    <row r="1" spans="1:83" s="9" customFormat="1" ht="16.5"/>
    <row r="2" spans="1:83" s="9" customFormat="1" ht="16.5"/>
    <row r="3" spans="1:83" s="9" customFormat="1" ht="16.5"/>
    <row r="4" spans="1:83" s="9" customFormat="1" ht="16.5">
      <c r="A4" s="109" t="s">
        <v>686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</row>
    <row r="5" spans="1:83" s="9" customFormat="1" ht="16.5">
      <c r="A5" s="109" t="s">
        <v>0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</row>
    <row r="6" spans="1:83" s="9" customFormat="1" ht="16.5">
      <c r="A6" s="109" t="s">
        <v>16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</row>
    <row r="7" spans="1:83" s="9" customFormat="1" ht="16.5">
      <c r="A7" s="110" t="s">
        <v>687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</row>
    <row r="8" spans="1:83" s="9" customFormat="1" ht="16.5">
      <c r="A8" s="110" t="s">
        <v>1060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</row>
    <row r="9" spans="1:83" s="9" customFormat="1" ht="16.5">
      <c r="A9" s="110" t="s">
        <v>977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</row>
    <row r="10" spans="1:83" s="9" customFormat="1" ht="16.5">
      <c r="A10" s="110" t="s">
        <v>1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</row>
    <row r="11" spans="1:83" s="9" customFormat="1" ht="16.5">
      <c r="A11" s="110" t="s">
        <v>1043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</row>
    <row r="12" spans="1:83" s="9" customFormat="1" ht="16.5">
      <c r="A12" s="110" t="s">
        <v>1025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</row>
    <row r="13" spans="1:83" s="15" customFormat="1" ht="16.5">
      <c r="A13" s="144" t="s">
        <v>2</v>
      </c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  <c r="AQ13" s="144"/>
      <c r="AR13" s="144"/>
      <c r="AS13" s="144"/>
    </row>
    <row r="14" spans="1:83" s="17" customFormat="1" ht="76.5" customHeight="1">
      <c r="A14" s="135" t="s">
        <v>3</v>
      </c>
      <c r="B14" s="135" t="s">
        <v>4</v>
      </c>
      <c r="C14" s="135" t="s">
        <v>5</v>
      </c>
      <c r="D14" s="135" t="s">
        <v>902</v>
      </c>
      <c r="E14" s="135" t="s">
        <v>1050</v>
      </c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  <c r="AR14" s="135"/>
      <c r="AS14" s="135"/>
      <c r="AT14" s="135"/>
      <c r="AU14" s="135"/>
      <c r="AV14" s="135"/>
      <c r="AW14" s="135"/>
      <c r="AX14" s="135"/>
      <c r="AY14" s="135"/>
      <c r="AZ14" s="135"/>
      <c r="BA14" s="135"/>
      <c r="BB14" s="135"/>
      <c r="BC14" s="135"/>
      <c r="BD14" s="135"/>
      <c r="BE14" s="135"/>
      <c r="BF14" s="135"/>
      <c r="BG14" s="135"/>
      <c r="BH14" s="135"/>
      <c r="BI14" s="135"/>
      <c r="BJ14" s="135"/>
      <c r="BK14" s="135"/>
      <c r="BL14" s="135"/>
      <c r="BM14" s="135"/>
      <c r="BN14" s="135"/>
      <c r="BO14" s="135"/>
      <c r="BP14" s="135"/>
      <c r="BQ14" s="135"/>
      <c r="BR14" s="135"/>
      <c r="BS14" s="135"/>
      <c r="BT14" s="135"/>
      <c r="BU14" s="135"/>
      <c r="BV14" s="135"/>
      <c r="BW14" s="135" t="s">
        <v>689</v>
      </c>
      <c r="BX14" s="135"/>
      <c r="BY14" s="135"/>
      <c r="BZ14" s="135"/>
      <c r="CA14" s="135"/>
      <c r="CB14" s="135"/>
      <c r="CC14" s="135"/>
      <c r="CD14" s="135" t="s">
        <v>18</v>
      </c>
      <c r="CE14" s="52"/>
    </row>
    <row r="15" spans="1:83" s="17" customFormat="1" ht="15" customHeight="1">
      <c r="A15" s="135"/>
      <c r="B15" s="135"/>
      <c r="C15" s="135"/>
      <c r="D15" s="135"/>
      <c r="E15" s="136" t="s">
        <v>7</v>
      </c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37"/>
      <c r="AN15" s="135" t="s">
        <v>8</v>
      </c>
      <c r="AO15" s="135"/>
      <c r="AP15" s="135"/>
      <c r="AQ15" s="135"/>
      <c r="AR15" s="135"/>
      <c r="AS15" s="135"/>
      <c r="AT15" s="135"/>
      <c r="AU15" s="135"/>
      <c r="AV15" s="135"/>
      <c r="AW15" s="135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  <c r="CB15" s="135"/>
      <c r="CC15" s="135"/>
      <c r="CD15" s="135"/>
      <c r="CE15" s="52"/>
    </row>
    <row r="16" spans="1:83" s="17" customFormat="1" ht="15" customHeight="1">
      <c r="A16" s="135"/>
      <c r="B16" s="135"/>
      <c r="C16" s="135"/>
      <c r="D16" s="135"/>
      <c r="E16" s="135" t="s">
        <v>575</v>
      </c>
      <c r="F16" s="135"/>
      <c r="G16" s="135"/>
      <c r="H16" s="135"/>
      <c r="I16" s="135"/>
      <c r="J16" s="135"/>
      <c r="K16" s="135"/>
      <c r="L16" s="135" t="s">
        <v>576</v>
      </c>
      <c r="M16" s="135"/>
      <c r="N16" s="135"/>
      <c r="O16" s="135"/>
      <c r="P16" s="135"/>
      <c r="Q16" s="135"/>
      <c r="R16" s="135"/>
      <c r="S16" s="135" t="s">
        <v>577</v>
      </c>
      <c r="T16" s="135"/>
      <c r="U16" s="135"/>
      <c r="V16" s="135"/>
      <c r="W16" s="135"/>
      <c r="X16" s="135"/>
      <c r="Y16" s="135"/>
      <c r="Z16" s="135" t="s">
        <v>578</v>
      </c>
      <c r="AA16" s="135"/>
      <c r="AB16" s="135"/>
      <c r="AC16" s="135"/>
      <c r="AD16" s="135"/>
      <c r="AE16" s="135"/>
      <c r="AF16" s="135"/>
      <c r="AG16" s="136" t="s">
        <v>579</v>
      </c>
      <c r="AH16" s="148"/>
      <c r="AI16" s="148"/>
      <c r="AJ16" s="148"/>
      <c r="AK16" s="148"/>
      <c r="AL16" s="148"/>
      <c r="AM16" s="137"/>
      <c r="AN16" s="135" t="s">
        <v>575</v>
      </c>
      <c r="AO16" s="135"/>
      <c r="AP16" s="135"/>
      <c r="AQ16" s="135"/>
      <c r="AR16" s="135"/>
      <c r="AS16" s="135"/>
      <c r="AT16" s="135"/>
      <c r="AU16" s="135" t="s">
        <v>576</v>
      </c>
      <c r="AV16" s="135"/>
      <c r="AW16" s="135"/>
      <c r="AX16" s="135"/>
      <c r="AY16" s="135"/>
      <c r="AZ16" s="135"/>
      <c r="BA16" s="135"/>
      <c r="BB16" s="135" t="s">
        <v>577</v>
      </c>
      <c r="BC16" s="135"/>
      <c r="BD16" s="135"/>
      <c r="BE16" s="135"/>
      <c r="BF16" s="135"/>
      <c r="BG16" s="135"/>
      <c r="BH16" s="135"/>
      <c r="BI16" s="135" t="s">
        <v>578</v>
      </c>
      <c r="BJ16" s="135"/>
      <c r="BK16" s="135"/>
      <c r="BL16" s="135"/>
      <c r="BM16" s="135"/>
      <c r="BN16" s="135"/>
      <c r="BO16" s="135"/>
      <c r="BP16" s="135" t="s">
        <v>579</v>
      </c>
      <c r="BQ16" s="135"/>
      <c r="BR16" s="135"/>
      <c r="BS16" s="135"/>
      <c r="BT16" s="135"/>
      <c r="BU16" s="135"/>
      <c r="BV16" s="135"/>
      <c r="BW16" s="135"/>
      <c r="BX16" s="135"/>
      <c r="BY16" s="135"/>
      <c r="BZ16" s="135"/>
      <c r="CA16" s="135"/>
      <c r="CB16" s="135"/>
      <c r="CC16" s="135"/>
      <c r="CD16" s="135"/>
      <c r="CE16" s="52"/>
    </row>
    <row r="17" spans="1:83" s="17" customFormat="1" ht="76.5" customHeight="1">
      <c r="A17" s="135"/>
      <c r="B17" s="135"/>
      <c r="C17" s="135"/>
      <c r="D17" s="135"/>
      <c r="E17" s="101" t="s">
        <v>25</v>
      </c>
      <c r="F17" s="101" t="s">
        <v>26</v>
      </c>
      <c r="G17" s="101" t="s">
        <v>32</v>
      </c>
      <c r="H17" s="101" t="s">
        <v>31</v>
      </c>
      <c r="I17" s="101" t="s">
        <v>33</v>
      </c>
      <c r="J17" s="101" t="s">
        <v>28</v>
      </c>
      <c r="K17" s="101" t="s">
        <v>29</v>
      </c>
      <c r="L17" s="101" t="s">
        <v>25</v>
      </c>
      <c r="M17" s="101" t="s">
        <v>26</v>
      </c>
      <c r="N17" s="101" t="s">
        <v>32</v>
      </c>
      <c r="O17" s="101" t="s">
        <v>31</v>
      </c>
      <c r="P17" s="101" t="s">
        <v>688</v>
      </c>
      <c r="Q17" s="101" t="s">
        <v>28</v>
      </c>
      <c r="R17" s="101" t="s">
        <v>29</v>
      </c>
      <c r="S17" s="101" t="s">
        <v>25</v>
      </c>
      <c r="T17" s="101" t="s">
        <v>26</v>
      </c>
      <c r="U17" s="101" t="s">
        <v>32</v>
      </c>
      <c r="V17" s="101" t="s">
        <v>31</v>
      </c>
      <c r="W17" s="101" t="s">
        <v>33</v>
      </c>
      <c r="X17" s="101" t="s">
        <v>28</v>
      </c>
      <c r="Y17" s="101" t="s">
        <v>29</v>
      </c>
      <c r="Z17" s="101" t="s">
        <v>25</v>
      </c>
      <c r="AA17" s="101" t="s">
        <v>26</v>
      </c>
      <c r="AB17" s="101" t="s">
        <v>32</v>
      </c>
      <c r="AC17" s="101" t="s">
        <v>31</v>
      </c>
      <c r="AD17" s="101" t="s">
        <v>27</v>
      </c>
      <c r="AE17" s="101" t="s">
        <v>28</v>
      </c>
      <c r="AF17" s="101" t="s">
        <v>29</v>
      </c>
      <c r="AG17" s="101" t="s">
        <v>25</v>
      </c>
      <c r="AH17" s="101" t="s">
        <v>26</v>
      </c>
      <c r="AI17" s="101" t="s">
        <v>32</v>
      </c>
      <c r="AJ17" s="101" t="s">
        <v>31</v>
      </c>
      <c r="AK17" s="101" t="s">
        <v>33</v>
      </c>
      <c r="AL17" s="101" t="s">
        <v>28</v>
      </c>
      <c r="AM17" s="101" t="s">
        <v>29</v>
      </c>
      <c r="AN17" s="101" t="s">
        <v>25</v>
      </c>
      <c r="AO17" s="101" t="s">
        <v>26</v>
      </c>
      <c r="AP17" s="101" t="s">
        <v>32</v>
      </c>
      <c r="AQ17" s="101" t="s">
        <v>31</v>
      </c>
      <c r="AR17" s="101" t="s">
        <v>33</v>
      </c>
      <c r="AS17" s="101" t="s">
        <v>28</v>
      </c>
      <c r="AT17" s="101" t="s">
        <v>29</v>
      </c>
      <c r="AU17" s="101" t="s">
        <v>25</v>
      </c>
      <c r="AV17" s="101" t="s">
        <v>26</v>
      </c>
      <c r="AW17" s="101" t="s">
        <v>32</v>
      </c>
      <c r="AX17" s="101" t="s">
        <v>31</v>
      </c>
      <c r="AY17" s="101" t="s">
        <v>33</v>
      </c>
      <c r="AZ17" s="101" t="s">
        <v>28</v>
      </c>
      <c r="BA17" s="101" t="s">
        <v>29</v>
      </c>
      <c r="BB17" s="101" t="s">
        <v>25</v>
      </c>
      <c r="BC17" s="101" t="s">
        <v>26</v>
      </c>
      <c r="BD17" s="101" t="s">
        <v>32</v>
      </c>
      <c r="BE17" s="101" t="s">
        <v>31</v>
      </c>
      <c r="BF17" s="101" t="s">
        <v>33</v>
      </c>
      <c r="BG17" s="101" t="s">
        <v>28</v>
      </c>
      <c r="BH17" s="101" t="s">
        <v>29</v>
      </c>
      <c r="BI17" s="101" t="s">
        <v>25</v>
      </c>
      <c r="BJ17" s="101" t="s">
        <v>26</v>
      </c>
      <c r="BK17" s="101" t="s">
        <v>32</v>
      </c>
      <c r="BL17" s="101" t="s">
        <v>31</v>
      </c>
      <c r="BM17" s="101" t="s">
        <v>33</v>
      </c>
      <c r="BN17" s="101" t="s">
        <v>28</v>
      </c>
      <c r="BO17" s="101" t="s">
        <v>29</v>
      </c>
      <c r="BP17" s="101" t="s">
        <v>25</v>
      </c>
      <c r="BQ17" s="101" t="s">
        <v>26</v>
      </c>
      <c r="BR17" s="101" t="s">
        <v>32</v>
      </c>
      <c r="BS17" s="101" t="s">
        <v>31</v>
      </c>
      <c r="BT17" s="101" t="s">
        <v>33</v>
      </c>
      <c r="BU17" s="101" t="s">
        <v>28</v>
      </c>
      <c r="BV17" s="101" t="s">
        <v>29</v>
      </c>
      <c r="BW17" s="101" t="s">
        <v>25</v>
      </c>
      <c r="BX17" s="101" t="s">
        <v>26</v>
      </c>
      <c r="BY17" s="101" t="s">
        <v>32</v>
      </c>
      <c r="BZ17" s="101" t="s">
        <v>31</v>
      </c>
      <c r="CA17" s="101" t="s">
        <v>33</v>
      </c>
      <c r="CB17" s="101" t="s">
        <v>28</v>
      </c>
      <c r="CC17" s="101" t="s">
        <v>29</v>
      </c>
      <c r="CD17" s="135"/>
      <c r="CE17" s="52"/>
    </row>
    <row r="18" spans="1:83" s="53" customFormat="1">
      <c r="A18" s="10">
        <v>1</v>
      </c>
      <c r="B18" s="10">
        <v>2</v>
      </c>
      <c r="C18" s="10">
        <v>3</v>
      </c>
      <c r="D18" s="10">
        <v>4</v>
      </c>
      <c r="E18" s="10" t="s">
        <v>592</v>
      </c>
      <c r="F18" s="10" t="s">
        <v>593</v>
      </c>
      <c r="G18" s="10" t="s">
        <v>594</v>
      </c>
      <c r="H18" s="10" t="s">
        <v>595</v>
      </c>
      <c r="I18" s="10" t="s">
        <v>596</v>
      </c>
      <c r="J18" s="10" t="s">
        <v>597</v>
      </c>
      <c r="K18" s="10" t="s">
        <v>598</v>
      </c>
      <c r="L18" s="10" t="s">
        <v>599</v>
      </c>
      <c r="M18" s="10" t="s">
        <v>600</v>
      </c>
      <c r="N18" s="10" t="s">
        <v>601</v>
      </c>
      <c r="O18" s="10" t="s">
        <v>602</v>
      </c>
      <c r="P18" s="10" t="s">
        <v>603</v>
      </c>
      <c r="Q18" s="10" t="s">
        <v>604</v>
      </c>
      <c r="R18" s="10" t="s">
        <v>605</v>
      </c>
      <c r="S18" s="10" t="s">
        <v>606</v>
      </c>
      <c r="T18" s="10" t="s">
        <v>607</v>
      </c>
      <c r="U18" s="10" t="s">
        <v>608</v>
      </c>
      <c r="V18" s="10" t="s">
        <v>609</v>
      </c>
      <c r="W18" s="10" t="s">
        <v>610</v>
      </c>
      <c r="X18" s="10" t="s">
        <v>611</v>
      </c>
      <c r="Y18" s="10" t="s">
        <v>612</v>
      </c>
      <c r="Z18" s="10" t="s">
        <v>613</v>
      </c>
      <c r="AA18" s="10" t="s">
        <v>614</v>
      </c>
      <c r="AB18" s="10" t="s">
        <v>615</v>
      </c>
      <c r="AC18" s="10" t="s">
        <v>616</v>
      </c>
      <c r="AD18" s="10" t="s">
        <v>617</v>
      </c>
      <c r="AE18" s="10" t="s">
        <v>618</v>
      </c>
      <c r="AF18" s="10" t="s">
        <v>619</v>
      </c>
      <c r="AG18" s="10" t="s">
        <v>620</v>
      </c>
      <c r="AH18" s="10" t="s">
        <v>621</v>
      </c>
      <c r="AI18" s="10" t="s">
        <v>622</v>
      </c>
      <c r="AJ18" s="10" t="s">
        <v>623</v>
      </c>
      <c r="AK18" s="10" t="s">
        <v>624</v>
      </c>
      <c r="AL18" s="10" t="s">
        <v>625</v>
      </c>
      <c r="AM18" s="10" t="s">
        <v>626</v>
      </c>
      <c r="AN18" s="10" t="s">
        <v>628</v>
      </c>
      <c r="AO18" s="10" t="s">
        <v>629</v>
      </c>
      <c r="AP18" s="10" t="s">
        <v>630</v>
      </c>
      <c r="AQ18" s="10" t="s">
        <v>631</v>
      </c>
      <c r="AR18" s="10" t="s">
        <v>632</v>
      </c>
      <c r="AS18" s="10" t="s">
        <v>633</v>
      </c>
      <c r="AT18" s="10" t="s">
        <v>634</v>
      </c>
      <c r="AU18" s="10" t="s">
        <v>635</v>
      </c>
      <c r="AV18" s="10" t="s">
        <v>636</v>
      </c>
      <c r="AW18" s="10" t="s">
        <v>637</v>
      </c>
      <c r="AX18" s="10" t="s">
        <v>638</v>
      </c>
      <c r="AY18" s="10" t="s">
        <v>690</v>
      </c>
      <c r="AZ18" s="10" t="s">
        <v>640</v>
      </c>
      <c r="BA18" s="10" t="s">
        <v>641</v>
      </c>
      <c r="BB18" s="10" t="s">
        <v>642</v>
      </c>
      <c r="BC18" s="10" t="s">
        <v>643</v>
      </c>
      <c r="BD18" s="10" t="s">
        <v>644</v>
      </c>
      <c r="BE18" s="10" t="s">
        <v>645</v>
      </c>
      <c r="BF18" s="10" t="s">
        <v>646</v>
      </c>
      <c r="BG18" s="10" t="s">
        <v>647</v>
      </c>
      <c r="BH18" s="10" t="s">
        <v>648</v>
      </c>
      <c r="BI18" s="10" t="s">
        <v>649</v>
      </c>
      <c r="BJ18" s="10" t="s">
        <v>650</v>
      </c>
      <c r="BK18" s="10" t="s">
        <v>651</v>
      </c>
      <c r="BL18" s="10" t="s">
        <v>652</v>
      </c>
      <c r="BM18" s="10" t="s">
        <v>653</v>
      </c>
      <c r="BN18" s="10" t="s">
        <v>654</v>
      </c>
      <c r="BO18" s="10" t="s">
        <v>655</v>
      </c>
      <c r="BP18" s="10" t="s">
        <v>656</v>
      </c>
      <c r="BQ18" s="10" t="s">
        <v>657</v>
      </c>
      <c r="BR18" s="10" t="s">
        <v>658</v>
      </c>
      <c r="BS18" s="10" t="s">
        <v>659</v>
      </c>
      <c r="BT18" s="10" t="s">
        <v>660</v>
      </c>
      <c r="BU18" s="10" t="s">
        <v>661</v>
      </c>
      <c r="BV18" s="10" t="s">
        <v>662</v>
      </c>
      <c r="BW18" s="10" t="s">
        <v>666</v>
      </c>
      <c r="BX18" s="10" t="s">
        <v>667</v>
      </c>
      <c r="BY18" s="10" t="s">
        <v>668</v>
      </c>
      <c r="BZ18" s="10" t="s">
        <v>669</v>
      </c>
      <c r="CA18" s="10" t="s">
        <v>670</v>
      </c>
      <c r="CB18" s="10" t="s">
        <v>691</v>
      </c>
      <c r="CC18" s="10" t="s">
        <v>692</v>
      </c>
      <c r="CD18" s="10">
        <v>8</v>
      </c>
    </row>
    <row r="19" spans="1:83" s="54" customFormat="1" ht="14.25">
      <c r="A19" s="134" t="s">
        <v>21</v>
      </c>
      <c r="B19" s="134"/>
      <c r="C19" s="134"/>
      <c r="D19" s="51" t="s">
        <v>979</v>
      </c>
      <c r="E19" s="24">
        <f>E21</f>
        <v>0</v>
      </c>
      <c r="F19" s="24">
        <v>0</v>
      </c>
      <c r="G19" s="24">
        <f>G21</f>
        <v>1.93</v>
      </c>
      <c r="H19" s="24">
        <v>0</v>
      </c>
      <c r="I19" s="24">
        <f>I23</f>
        <v>0</v>
      </c>
      <c r="J19" s="24">
        <v>0</v>
      </c>
      <c r="K19" s="24">
        <f>K21</f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f>Z21</f>
        <v>0</v>
      </c>
      <c r="AA19" s="24">
        <v>0</v>
      </c>
      <c r="AB19" s="24">
        <v>0</v>
      </c>
      <c r="AC19" s="24">
        <v>0</v>
      </c>
      <c r="AD19" s="24">
        <f>AD23</f>
        <v>0</v>
      </c>
      <c r="AE19" s="24">
        <v>0</v>
      </c>
      <c r="AF19" s="24">
        <v>0</v>
      </c>
      <c r="AG19" s="24">
        <v>0</v>
      </c>
      <c r="AH19" s="24">
        <v>0</v>
      </c>
      <c r="AI19" s="24">
        <f>AI21</f>
        <v>1.93</v>
      </c>
      <c r="AJ19" s="24">
        <v>0</v>
      </c>
      <c r="AK19" s="24">
        <v>0</v>
      </c>
      <c r="AL19" s="25">
        <v>0</v>
      </c>
      <c r="AM19" s="25">
        <f>AM21</f>
        <v>0</v>
      </c>
      <c r="AN19" s="25">
        <v>0</v>
      </c>
      <c r="AO19" s="25">
        <v>0</v>
      </c>
      <c r="AP19" s="25">
        <v>0</v>
      </c>
      <c r="AQ19" s="25">
        <v>0</v>
      </c>
      <c r="AR19" s="25">
        <v>0</v>
      </c>
      <c r="AS19" s="25">
        <v>0</v>
      </c>
      <c r="AT19" s="25">
        <v>0</v>
      </c>
      <c r="AU19" s="25">
        <v>0</v>
      </c>
      <c r="AV19" s="25">
        <v>0</v>
      </c>
      <c r="AW19" s="25">
        <v>0</v>
      </c>
      <c r="AX19" s="25">
        <v>0</v>
      </c>
      <c r="AY19" s="25">
        <v>0</v>
      </c>
      <c r="AZ19" s="25">
        <v>0</v>
      </c>
      <c r="BA19" s="25">
        <v>0</v>
      </c>
      <c r="BB19" s="25">
        <v>0</v>
      </c>
      <c r="BC19" s="25">
        <v>0</v>
      </c>
      <c r="BD19" s="25">
        <v>0</v>
      </c>
      <c r="BE19" s="25">
        <v>0</v>
      </c>
      <c r="BF19" s="25">
        <v>0</v>
      </c>
      <c r="BG19" s="25">
        <v>0</v>
      </c>
      <c r="BH19" s="25">
        <v>0</v>
      </c>
      <c r="BI19" s="25">
        <v>0</v>
      </c>
      <c r="BJ19" s="25">
        <v>0</v>
      </c>
      <c r="BK19" s="25">
        <v>0</v>
      </c>
      <c r="BL19" s="25">
        <v>0</v>
      </c>
      <c r="BM19" s="25">
        <v>0</v>
      </c>
      <c r="BN19" s="25">
        <v>0</v>
      </c>
      <c r="BO19" s="25">
        <v>0</v>
      </c>
      <c r="BP19" s="25">
        <v>0</v>
      </c>
      <c r="BQ19" s="25">
        <v>0</v>
      </c>
      <c r="BR19" s="25">
        <v>0</v>
      </c>
      <c r="BS19" s="25">
        <v>0</v>
      </c>
      <c r="BT19" s="25">
        <v>0</v>
      </c>
      <c r="BU19" s="25">
        <v>0</v>
      </c>
      <c r="BV19" s="25">
        <v>0</v>
      </c>
      <c r="BW19" s="25">
        <v>0</v>
      </c>
      <c r="BX19" s="25">
        <v>0</v>
      </c>
      <c r="BY19" s="25">
        <v>0</v>
      </c>
      <c r="BZ19" s="25">
        <v>0</v>
      </c>
      <c r="CA19" s="25">
        <v>0</v>
      </c>
      <c r="CB19" s="25">
        <v>0</v>
      </c>
      <c r="CC19" s="25">
        <v>0</v>
      </c>
      <c r="CD19" s="25"/>
    </row>
    <row r="20" spans="1:83" s="31" customFormat="1" ht="14.25">
      <c r="A20" s="32" t="s">
        <v>905</v>
      </c>
      <c r="B20" s="33" t="s">
        <v>906</v>
      </c>
      <c r="C20" s="34" t="s">
        <v>907</v>
      </c>
      <c r="D20" s="50" t="s">
        <v>979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  <c r="AI20" s="25">
        <v>0</v>
      </c>
      <c r="AJ20" s="25">
        <v>0</v>
      </c>
      <c r="AK20" s="25">
        <v>0</v>
      </c>
      <c r="AL20" s="25">
        <v>0</v>
      </c>
      <c r="AM20" s="25">
        <v>0</v>
      </c>
      <c r="AN20" s="25">
        <v>0</v>
      </c>
      <c r="AO20" s="25">
        <v>0</v>
      </c>
      <c r="AP20" s="25">
        <v>0</v>
      </c>
      <c r="AQ20" s="25">
        <v>0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  <c r="BB20" s="25">
        <v>0</v>
      </c>
      <c r="BC20" s="25">
        <v>0</v>
      </c>
      <c r="BD20" s="25">
        <v>0</v>
      </c>
      <c r="BE20" s="25">
        <v>0</v>
      </c>
      <c r="BF20" s="25">
        <v>0</v>
      </c>
      <c r="BG20" s="25">
        <v>0</v>
      </c>
      <c r="BH20" s="25">
        <v>0</v>
      </c>
      <c r="BI20" s="25">
        <v>0</v>
      </c>
      <c r="BJ20" s="25">
        <v>0</v>
      </c>
      <c r="BK20" s="25">
        <v>0</v>
      </c>
      <c r="BL20" s="25">
        <v>0</v>
      </c>
      <c r="BM20" s="25">
        <v>0</v>
      </c>
      <c r="BN20" s="25">
        <v>0</v>
      </c>
      <c r="BO20" s="25">
        <v>0</v>
      </c>
      <c r="BP20" s="25">
        <v>0</v>
      </c>
      <c r="BQ20" s="25">
        <v>0</v>
      </c>
      <c r="BR20" s="25">
        <v>0</v>
      </c>
      <c r="BS20" s="25">
        <v>0</v>
      </c>
      <c r="BT20" s="25">
        <v>0</v>
      </c>
      <c r="BU20" s="25">
        <v>0</v>
      </c>
      <c r="BV20" s="25">
        <v>0</v>
      </c>
      <c r="BW20" s="25">
        <v>0</v>
      </c>
      <c r="BX20" s="25">
        <v>0</v>
      </c>
      <c r="BY20" s="25">
        <v>0</v>
      </c>
      <c r="BZ20" s="25">
        <v>0</v>
      </c>
      <c r="CA20" s="25">
        <v>0</v>
      </c>
      <c r="CB20" s="25">
        <v>0</v>
      </c>
      <c r="CC20" s="25">
        <v>0</v>
      </c>
      <c r="CD20" s="25"/>
    </row>
    <row r="21" spans="1:83" s="31" customFormat="1" ht="28.5">
      <c r="A21" s="32" t="s">
        <v>908</v>
      </c>
      <c r="B21" s="33" t="s">
        <v>909</v>
      </c>
      <c r="C21" s="34" t="s">
        <v>907</v>
      </c>
      <c r="D21" s="50" t="s">
        <v>979</v>
      </c>
      <c r="E21" s="25">
        <f>E26</f>
        <v>0</v>
      </c>
      <c r="F21" s="25">
        <v>0</v>
      </c>
      <c r="G21" s="25">
        <f>G26</f>
        <v>1.93</v>
      </c>
      <c r="H21" s="25">
        <v>0</v>
      </c>
      <c r="I21" s="25">
        <v>0</v>
      </c>
      <c r="J21" s="25">
        <v>0</v>
      </c>
      <c r="K21" s="25">
        <f>K26</f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f>Z26</f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  <c r="AI21" s="25">
        <f>AI26</f>
        <v>1.93</v>
      </c>
      <c r="AJ21" s="25">
        <v>0</v>
      </c>
      <c r="AK21" s="25">
        <v>0</v>
      </c>
      <c r="AL21" s="25">
        <v>0</v>
      </c>
      <c r="AM21" s="25">
        <f>AM26</f>
        <v>0</v>
      </c>
      <c r="AN21" s="25">
        <v>0</v>
      </c>
      <c r="AO21" s="25">
        <v>0</v>
      </c>
      <c r="AP21" s="25">
        <v>0</v>
      </c>
      <c r="AQ21" s="25">
        <v>0</v>
      </c>
      <c r="AR21" s="25">
        <v>0</v>
      </c>
      <c r="AS21" s="25">
        <v>0</v>
      </c>
      <c r="AT21" s="25">
        <v>0</v>
      </c>
      <c r="AU21" s="25">
        <v>0</v>
      </c>
      <c r="AV21" s="25">
        <v>0</v>
      </c>
      <c r="AW21" s="25">
        <v>0</v>
      </c>
      <c r="AX21" s="25">
        <v>0</v>
      </c>
      <c r="AY21" s="25">
        <v>0</v>
      </c>
      <c r="AZ21" s="25">
        <v>0</v>
      </c>
      <c r="BA21" s="25">
        <v>0</v>
      </c>
      <c r="BB21" s="25">
        <v>0</v>
      </c>
      <c r="BC21" s="25">
        <v>0</v>
      </c>
      <c r="BD21" s="25">
        <v>0</v>
      </c>
      <c r="BE21" s="25">
        <v>0</v>
      </c>
      <c r="BF21" s="25">
        <v>0</v>
      </c>
      <c r="BG21" s="25">
        <v>0</v>
      </c>
      <c r="BH21" s="25">
        <v>0</v>
      </c>
      <c r="BI21" s="25">
        <v>0</v>
      </c>
      <c r="BJ21" s="25">
        <v>0</v>
      </c>
      <c r="BK21" s="25">
        <v>0</v>
      </c>
      <c r="BL21" s="25">
        <v>0</v>
      </c>
      <c r="BM21" s="25">
        <v>0</v>
      </c>
      <c r="BN21" s="25">
        <v>0</v>
      </c>
      <c r="BO21" s="25">
        <v>0</v>
      </c>
      <c r="BP21" s="25">
        <v>0</v>
      </c>
      <c r="BQ21" s="25">
        <v>0</v>
      </c>
      <c r="BR21" s="25">
        <v>0</v>
      </c>
      <c r="BS21" s="25">
        <v>0</v>
      </c>
      <c r="BT21" s="25">
        <v>0</v>
      </c>
      <c r="BU21" s="25">
        <v>0</v>
      </c>
      <c r="BV21" s="25">
        <v>0</v>
      </c>
      <c r="BW21" s="25">
        <v>0</v>
      </c>
      <c r="BX21" s="25">
        <v>0</v>
      </c>
      <c r="BY21" s="25">
        <v>0</v>
      </c>
      <c r="BZ21" s="25">
        <v>0</v>
      </c>
      <c r="CA21" s="25">
        <v>0</v>
      </c>
      <c r="CB21" s="25">
        <v>0</v>
      </c>
      <c r="CC21" s="25">
        <v>0</v>
      </c>
      <c r="CD21" s="25"/>
    </row>
    <row r="22" spans="1:83" s="35" customFormat="1" ht="57">
      <c r="A22" s="32" t="s">
        <v>910</v>
      </c>
      <c r="B22" s="33" t="s">
        <v>911</v>
      </c>
      <c r="C22" s="34" t="s">
        <v>907</v>
      </c>
      <c r="D22" s="50" t="s">
        <v>979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  <c r="AI22" s="25">
        <v>0</v>
      </c>
      <c r="AJ22" s="25">
        <v>0</v>
      </c>
      <c r="AK22" s="25">
        <v>0</v>
      </c>
      <c r="AL22" s="25">
        <v>0</v>
      </c>
      <c r="AM22" s="25">
        <v>0</v>
      </c>
      <c r="AN22" s="25">
        <v>0</v>
      </c>
      <c r="AO22" s="25">
        <v>0</v>
      </c>
      <c r="AP22" s="25">
        <v>0</v>
      </c>
      <c r="AQ22" s="25">
        <v>0</v>
      </c>
      <c r="AR22" s="25">
        <v>0</v>
      </c>
      <c r="AS22" s="25">
        <v>0</v>
      </c>
      <c r="AT22" s="25">
        <v>0</v>
      </c>
      <c r="AU22" s="25">
        <v>0</v>
      </c>
      <c r="AV22" s="25">
        <v>0</v>
      </c>
      <c r="AW22" s="25">
        <v>0</v>
      </c>
      <c r="AX22" s="25">
        <v>0</v>
      </c>
      <c r="AY22" s="25">
        <v>0</v>
      </c>
      <c r="AZ22" s="25">
        <v>0</v>
      </c>
      <c r="BA22" s="25">
        <v>0</v>
      </c>
      <c r="BB22" s="25">
        <v>0</v>
      </c>
      <c r="BC22" s="25">
        <v>0</v>
      </c>
      <c r="BD22" s="25">
        <v>0</v>
      </c>
      <c r="BE22" s="25">
        <v>0</v>
      </c>
      <c r="BF22" s="25">
        <v>0</v>
      </c>
      <c r="BG22" s="25">
        <v>0</v>
      </c>
      <c r="BH22" s="25">
        <v>0</v>
      </c>
      <c r="BI22" s="25">
        <v>0</v>
      </c>
      <c r="BJ22" s="25">
        <v>0</v>
      </c>
      <c r="BK22" s="25">
        <v>0</v>
      </c>
      <c r="BL22" s="25">
        <v>0</v>
      </c>
      <c r="BM22" s="25">
        <v>0</v>
      </c>
      <c r="BN22" s="25">
        <v>0</v>
      </c>
      <c r="BO22" s="25">
        <v>0</v>
      </c>
      <c r="BP22" s="25">
        <v>0</v>
      </c>
      <c r="BQ22" s="25">
        <v>0</v>
      </c>
      <c r="BR22" s="25">
        <v>0</v>
      </c>
      <c r="BS22" s="25">
        <v>0</v>
      </c>
      <c r="BT22" s="25">
        <v>0</v>
      </c>
      <c r="BU22" s="25">
        <v>0</v>
      </c>
      <c r="BV22" s="25">
        <v>0</v>
      </c>
      <c r="BW22" s="25">
        <v>0</v>
      </c>
      <c r="BX22" s="25">
        <v>0</v>
      </c>
      <c r="BY22" s="25">
        <v>0</v>
      </c>
      <c r="BZ22" s="25">
        <v>0</v>
      </c>
      <c r="CA22" s="25">
        <v>0</v>
      </c>
      <c r="CB22" s="25">
        <v>0</v>
      </c>
      <c r="CC22" s="25">
        <v>0</v>
      </c>
      <c r="CD22" s="25"/>
    </row>
    <row r="23" spans="1:83" s="35" customFormat="1" ht="28.5">
      <c r="A23" s="32" t="s">
        <v>912</v>
      </c>
      <c r="B23" s="33" t="s">
        <v>913</v>
      </c>
      <c r="C23" s="34" t="s">
        <v>907</v>
      </c>
      <c r="D23" s="50" t="s">
        <v>979</v>
      </c>
      <c r="E23" s="25">
        <v>0</v>
      </c>
      <c r="F23" s="25">
        <v>0</v>
      </c>
      <c r="G23" s="25">
        <v>0</v>
      </c>
      <c r="H23" s="25">
        <v>0</v>
      </c>
      <c r="I23" s="25">
        <f>I26</f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f>AD26</f>
        <v>0</v>
      </c>
      <c r="AE23" s="25">
        <v>0</v>
      </c>
      <c r="AF23" s="25">
        <v>0</v>
      </c>
      <c r="AG23" s="25">
        <v>0</v>
      </c>
      <c r="AH23" s="25">
        <v>0</v>
      </c>
      <c r="AI23" s="25">
        <v>0</v>
      </c>
      <c r="AJ23" s="25">
        <v>0</v>
      </c>
      <c r="AK23" s="25">
        <v>0</v>
      </c>
      <c r="AL23" s="25">
        <v>0</v>
      </c>
      <c r="AM23" s="25">
        <v>0</v>
      </c>
      <c r="AN23" s="25">
        <v>0</v>
      </c>
      <c r="AO23" s="25">
        <v>0</v>
      </c>
      <c r="AP23" s="25">
        <v>0</v>
      </c>
      <c r="AQ23" s="25">
        <v>0</v>
      </c>
      <c r="AR23" s="25">
        <v>0</v>
      </c>
      <c r="AS23" s="25">
        <v>0</v>
      </c>
      <c r="AT23" s="25">
        <v>0</v>
      </c>
      <c r="AU23" s="25">
        <v>0</v>
      </c>
      <c r="AV23" s="25">
        <v>0</v>
      </c>
      <c r="AW23" s="25">
        <v>0</v>
      </c>
      <c r="AX23" s="25">
        <v>0</v>
      </c>
      <c r="AY23" s="25">
        <v>0</v>
      </c>
      <c r="AZ23" s="25">
        <v>0</v>
      </c>
      <c r="BA23" s="25">
        <v>0</v>
      </c>
      <c r="BB23" s="25">
        <v>0</v>
      </c>
      <c r="BC23" s="25">
        <v>0</v>
      </c>
      <c r="BD23" s="25">
        <v>0</v>
      </c>
      <c r="BE23" s="25">
        <v>0</v>
      </c>
      <c r="BF23" s="25">
        <v>0</v>
      </c>
      <c r="BG23" s="25">
        <v>0</v>
      </c>
      <c r="BH23" s="25">
        <v>0</v>
      </c>
      <c r="BI23" s="25">
        <v>0</v>
      </c>
      <c r="BJ23" s="25">
        <v>0</v>
      </c>
      <c r="BK23" s="25">
        <v>0</v>
      </c>
      <c r="BL23" s="25">
        <v>0</v>
      </c>
      <c r="BM23" s="25">
        <v>0</v>
      </c>
      <c r="BN23" s="25">
        <v>0</v>
      </c>
      <c r="BO23" s="25">
        <v>0</v>
      </c>
      <c r="BP23" s="25">
        <v>0</v>
      </c>
      <c r="BQ23" s="25">
        <v>0</v>
      </c>
      <c r="BR23" s="25">
        <v>0</v>
      </c>
      <c r="BS23" s="25">
        <v>0</v>
      </c>
      <c r="BT23" s="25">
        <v>0</v>
      </c>
      <c r="BU23" s="25">
        <v>0</v>
      </c>
      <c r="BV23" s="25">
        <v>0</v>
      </c>
      <c r="BW23" s="25">
        <v>0</v>
      </c>
      <c r="BX23" s="25">
        <v>0</v>
      </c>
      <c r="BY23" s="25">
        <v>0</v>
      </c>
      <c r="BZ23" s="25">
        <v>0</v>
      </c>
      <c r="CA23" s="25">
        <v>0</v>
      </c>
      <c r="CB23" s="25">
        <v>0</v>
      </c>
      <c r="CC23" s="25">
        <v>0</v>
      </c>
      <c r="CD23" s="25"/>
    </row>
    <row r="24" spans="1:83" s="35" customFormat="1" ht="42.75">
      <c r="A24" s="32" t="s">
        <v>914</v>
      </c>
      <c r="B24" s="33" t="s">
        <v>915</v>
      </c>
      <c r="C24" s="34" t="s">
        <v>907</v>
      </c>
      <c r="D24" s="50" t="s">
        <v>979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  <c r="BE24" s="25">
        <v>0</v>
      </c>
      <c r="BF24" s="25">
        <v>0</v>
      </c>
      <c r="BG24" s="25">
        <v>0</v>
      </c>
      <c r="BH24" s="25">
        <v>0</v>
      </c>
      <c r="BI24" s="25">
        <v>0</v>
      </c>
      <c r="BJ24" s="25">
        <v>0</v>
      </c>
      <c r="BK24" s="25">
        <v>0</v>
      </c>
      <c r="BL24" s="25">
        <v>0</v>
      </c>
      <c r="BM24" s="25">
        <v>0</v>
      </c>
      <c r="BN24" s="25">
        <v>0</v>
      </c>
      <c r="BO24" s="25">
        <v>0</v>
      </c>
      <c r="BP24" s="25">
        <v>0</v>
      </c>
      <c r="BQ24" s="25">
        <v>0</v>
      </c>
      <c r="BR24" s="25">
        <v>0</v>
      </c>
      <c r="BS24" s="25">
        <v>0</v>
      </c>
      <c r="BT24" s="25">
        <v>0</v>
      </c>
      <c r="BU24" s="25">
        <v>0</v>
      </c>
      <c r="BV24" s="25">
        <v>0</v>
      </c>
      <c r="BW24" s="25">
        <v>0</v>
      </c>
      <c r="BX24" s="25">
        <v>0</v>
      </c>
      <c r="BY24" s="25">
        <v>0</v>
      </c>
      <c r="BZ24" s="25">
        <v>0</v>
      </c>
      <c r="CA24" s="25">
        <v>0</v>
      </c>
      <c r="CB24" s="25">
        <v>0</v>
      </c>
      <c r="CC24" s="25">
        <v>0</v>
      </c>
      <c r="CD24" s="25"/>
    </row>
    <row r="25" spans="1:83" s="35" customFormat="1">
      <c r="A25" s="32" t="s">
        <v>916</v>
      </c>
      <c r="B25" s="33" t="s">
        <v>917</v>
      </c>
      <c r="C25" s="34" t="s">
        <v>907</v>
      </c>
      <c r="D25" s="50" t="s">
        <v>979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  <c r="AI25" s="25">
        <v>0</v>
      </c>
      <c r="AJ25" s="25">
        <v>0</v>
      </c>
      <c r="AK25" s="25">
        <v>0</v>
      </c>
      <c r="AL25" s="25">
        <v>0</v>
      </c>
      <c r="AM25" s="25">
        <v>0</v>
      </c>
      <c r="AN25" s="25">
        <v>0</v>
      </c>
      <c r="AO25" s="25">
        <v>0</v>
      </c>
      <c r="AP25" s="25">
        <v>0</v>
      </c>
      <c r="AQ25" s="25">
        <v>0</v>
      </c>
      <c r="AR25" s="25">
        <v>0</v>
      </c>
      <c r="AS25" s="25">
        <v>0</v>
      </c>
      <c r="AT25" s="25">
        <v>0</v>
      </c>
      <c r="AU25" s="25">
        <v>0</v>
      </c>
      <c r="AV25" s="25">
        <v>0</v>
      </c>
      <c r="AW25" s="25">
        <v>0</v>
      </c>
      <c r="AX25" s="25">
        <v>0</v>
      </c>
      <c r="AY25" s="25">
        <v>0</v>
      </c>
      <c r="AZ25" s="25">
        <v>0</v>
      </c>
      <c r="BA25" s="25">
        <v>0</v>
      </c>
      <c r="BB25" s="25">
        <v>0</v>
      </c>
      <c r="BC25" s="25">
        <v>0</v>
      </c>
      <c r="BD25" s="25">
        <v>0</v>
      </c>
      <c r="BE25" s="25">
        <v>0</v>
      </c>
      <c r="BF25" s="25">
        <v>0</v>
      </c>
      <c r="BG25" s="25">
        <v>0</v>
      </c>
      <c r="BH25" s="25">
        <v>0</v>
      </c>
      <c r="BI25" s="25">
        <v>0</v>
      </c>
      <c r="BJ25" s="25">
        <v>0</v>
      </c>
      <c r="BK25" s="25">
        <v>0</v>
      </c>
      <c r="BL25" s="25">
        <v>0</v>
      </c>
      <c r="BM25" s="25">
        <v>0</v>
      </c>
      <c r="BN25" s="25">
        <v>0</v>
      </c>
      <c r="BO25" s="25">
        <v>0</v>
      </c>
      <c r="BP25" s="25">
        <v>0</v>
      </c>
      <c r="BQ25" s="25">
        <v>0</v>
      </c>
      <c r="BR25" s="25">
        <v>0</v>
      </c>
      <c r="BS25" s="25">
        <v>0</v>
      </c>
      <c r="BT25" s="25">
        <v>0</v>
      </c>
      <c r="BU25" s="25">
        <v>0</v>
      </c>
      <c r="BV25" s="25">
        <v>0</v>
      </c>
      <c r="BW25" s="25">
        <v>0</v>
      </c>
      <c r="BX25" s="25">
        <v>0</v>
      </c>
      <c r="BY25" s="25">
        <v>0</v>
      </c>
      <c r="BZ25" s="25">
        <v>0</v>
      </c>
      <c r="CA25" s="25">
        <v>0</v>
      </c>
      <c r="CB25" s="25">
        <v>0</v>
      </c>
      <c r="CC25" s="25">
        <v>0</v>
      </c>
      <c r="CD25" s="25"/>
    </row>
    <row r="26" spans="1:83" s="35" customFormat="1">
      <c r="A26" s="36" t="s">
        <v>918</v>
      </c>
      <c r="B26" s="37" t="s">
        <v>919</v>
      </c>
      <c r="C26" s="38" t="s">
        <v>907</v>
      </c>
      <c r="D26" s="50" t="s">
        <v>979</v>
      </c>
      <c r="E26" s="25">
        <f>E47</f>
        <v>0</v>
      </c>
      <c r="F26" s="25">
        <v>0</v>
      </c>
      <c r="G26" s="25">
        <f>G51</f>
        <v>1.93</v>
      </c>
      <c r="H26" s="25">
        <v>0</v>
      </c>
      <c r="I26" s="25">
        <v>0</v>
      </c>
      <c r="J26" s="25">
        <v>0</v>
      </c>
      <c r="K26" s="25">
        <f>K57</f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  <c r="AI26" s="25">
        <f>AI51</f>
        <v>1.93</v>
      </c>
      <c r="AJ26" s="25">
        <v>0</v>
      </c>
      <c r="AK26" s="25">
        <v>0</v>
      </c>
      <c r="AL26" s="25">
        <v>0</v>
      </c>
      <c r="AM26" s="25">
        <f>AM57</f>
        <v>0</v>
      </c>
      <c r="AN26" s="25">
        <v>0</v>
      </c>
      <c r="AO26" s="25">
        <v>0</v>
      </c>
      <c r="AP26" s="25">
        <v>0</v>
      </c>
      <c r="AQ26" s="25">
        <v>0</v>
      </c>
      <c r="AR26" s="25">
        <v>0</v>
      </c>
      <c r="AS26" s="25">
        <v>0</v>
      </c>
      <c r="AT26" s="25">
        <v>0</v>
      </c>
      <c r="AU26" s="25">
        <v>0</v>
      </c>
      <c r="AV26" s="25">
        <v>0</v>
      </c>
      <c r="AW26" s="25">
        <v>0</v>
      </c>
      <c r="AX26" s="25">
        <v>0</v>
      </c>
      <c r="AY26" s="25">
        <v>0</v>
      </c>
      <c r="AZ26" s="25">
        <v>0</v>
      </c>
      <c r="BA26" s="25">
        <v>0</v>
      </c>
      <c r="BB26" s="25">
        <v>0</v>
      </c>
      <c r="BC26" s="25">
        <v>0</v>
      </c>
      <c r="BD26" s="25">
        <v>0</v>
      </c>
      <c r="BE26" s="25">
        <v>0</v>
      </c>
      <c r="BF26" s="25">
        <v>0</v>
      </c>
      <c r="BG26" s="25">
        <v>0</v>
      </c>
      <c r="BH26" s="25">
        <v>0</v>
      </c>
      <c r="BI26" s="25">
        <v>0</v>
      </c>
      <c r="BJ26" s="25">
        <v>0</v>
      </c>
      <c r="BK26" s="25">
        <v>0</v>
      </c>
      <c r="BL26" s="25">
        <v>0</v>
      </c>
      <c r="BM26" s="25">
        <v>0</v>
      </c>
      <c r="BN26" s="25">
        <v>0</v>
      </c>
      <c r="BO26" s="25">
        <v>0</v>
      </c>
      <c r="BP26" s="25">
        <v>0</v>
      </c>
      <c r="BQ26" s="25">
        <v>0</v>
      </c>
      <c r="BR26" s="25">
        <v>0</v>
      </c>
      <c r="BS26" s="25">
        <v>0</v>
      </c>
      <c r="BT26" s="25">
        <v>0</v>
      </c>
      <c r="BU26" s="25">
        <v>0</v>
      </c>
      <c r="BV26" s="25">
        <v>0</v>
      </c>
      <c r="BW26" s="25">
        <v>0</v>
      </c>
      <c r="BX26" s="25">
        <v>0</v>
      </c>
      <c r="BY26" s="25">
        <v>0</v>
      </c>
      <c r="BZ26" s="25">
        <v>0</v>
      </c>
      <c r="CA26" s="25">
        <v>0</v>
      </c>
      <c r="CB26" s="25">
        <v>0</v>
      </c>
      <c r="CC26" s="25">
        <v>0</v>
      </c>
      <c r="CD26" s="25"/>
    </row>
    <row r="27" spans="1:83" s="35" customFormat="1" ht="28.5">
      <c r="A27" s="39" t="s">
        <v>85</v>
      </c>
      <c r="B27" s="40" t="s">
        <v>920</v>
      </c>
      <c r="C27" s="41" t="s">
        <v>907</v>
      </c>
      <c r="D27" s="50" t="s">
        <v>979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  <c r="AI27" s="25">
        <v>0</v>
      </c>
      <c r="AJ27" s="25">
        <v>0</v>
      </c>
      <c r="AK27" s="25">
        <v>0</v>
      </c>
      <c r="AL27" s="25">
        <v>0</v>
      </c>
      <c r="AM27" s="25">
        <v>0</v>
      </c>
      <c r="AN27" s="25">
        <v>0</v>
      </c>
      <c r="AO27" s="25">
        <v>0</v>
      </c>
      <c r="AP27" s="25">
        <v>0</v>
      </c>
      <c r="AQ27" s="25">
        <v>0</v>
      </c>
      <c r="AR27" s="25">
        <v>0</v>
      </c>
      <c r="AS27" s="25">
        <v>0</v>
      </c>
      <c r="AT27" s="25">
        <v>0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5">
        <v>0</v>
      </c>
      <c r="BA27" s="25">
        <v>0</v>
      </c>
      <c r="BB27" s="25">
        <v>0</v>
      </c>
      <c r="BC27" s="25">
        <v>0</v>
      </c>
      <c r="BD27" s="25">
        <v>0</v>
      </c>
      <c r="BE27" s="25">
        <v>0</v>
      </c>
      <c r="BF27" s="25">
        <v>0</v>
      </c>
      <c r="BG27" s="25">
        <v>0</v>
      </c>
      <c r="BH27" s="25">
        <v>0</v>
      </c>
      <c r="BI27" s="25">
        <v>0</v>
      </c>
      <c r="BJ27" s="25">
        <v>0</v>
      </c>
      <c r="BK27" s="25">
        <v>0</v>
      </c>
      <c r="BL27" s="25">
        <v>0</v>
      </c>
      <c r="BM27" s="25">
        <v>0</v>
      </c>
      <c r="BN27" s="25">
        <v>0</v>
      </c>
      <c r="BO27" s="25">
        <v>0</v>
      </c>
      <c r="BP27" s="25">
        <v>0</v>
      </c>
      <c r="BQ27" s="25">
        <v>0</v>
      </c>
      <c r="BR27" s="25">
        <v>0</v>
      </c>
      <c r="BS27" s="25">
        <v>0</v>
      </c>
      <c r="BT27" s="25">
        <v>0</v>
      </c>
      <c r="BU27" s="25">
        <v>0</v>
      </c>
      <c r="BV27" s="25">
        <v>0</v>
      </c>
      <c r="BW27" s="25">
        <v>0</v>
      </c>
      <c r="BX27" s="25">
        <v>0</v>
      </c>
      <c r="BY27" s="25">
        <v>0</v>
      </c>
      <c r="BZ27" s="25">
        <v>0</v>
      </c>
      <c r="CA27" s="25">
        <v>0</v>
      </c>
      <c r="CB27" s="25">
        <v>0</v>
      </c>
      <c r="CC27" s="25">
        <v>0</v>
      </c>
      <c r="CD27" s="25"/>
    </row>
    <row r="28" spans="1:83" s="35" customFormat="1" ht="42.75">
      <c r="A28" s="39" t="s">
        <v>468</v>
      </c>
      <c r="B28" s="40" t="s">
        <v>921</v>
      </c>
      <c r="C28" s="41" t="s">
        <v>907</v>
      </c>
      <c r="D28" s="50" t="s">
        <v>979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25">
        <v>0</v>
      </c>
      <c r="AJ28" s="25">
        <v>0</v>
      </c>
      <c r="AK28" s="25">
        <v>0</v>
      </c>
      <c r="AL28" s="25">
        <v>0</v>
      </c>
      <c r="AM28" s="25">
        <v>0</v>
      </c>
      <c r="AN28" s="25">
        <v>0</v>
      </c>
      <c r="AO28" s="25">
        <v>0</v>
      </c>
      <c r="AP28" s="25">
        <v>0</v>
      </c>
      <c r="AQ28" s="25">
        <v>0</v>
      </c>
      <c r="AR28" s="25">
        <v>0</v>
      </c>
      <c r="AS28" s="25">
        <v>0</v>
      </c>
      <c r="AT28" s="25">
        <v>0</v>
      </c>
      <c r="AU28" s="25">
        <v>0</v>
      </c>
      <c r="AV28" s="25">
        <v>0</v>
      </c>
      <c r="AW28" s="25">
        <v>0</v>
      </c>
      <c r="AX28" s="25">
        <v>0</v>
      </c>
      <c r="AY28" s="25">
        <v>0</v>
      </c>
      <c r="AZ28" s="25">
        <v>0</v>
      </c>
      <c r="BA28" s="25">
        <v>0</v>
      </c>
      <c r="BB28" s="25">
        <v>0</v>
      </c>
      <c r="BC28" s="25">
        <v>0</v>
      </c>
      <c r="BD28" s="25">
        <v>0</v>
      </c>
      <c r="BE28" s="25">
        <v>0</v>
      </c>
      <c r="BF28" s="25">
        <v>0</v>
      </c>
      <c r="BG28" s="25">
        <v>0</v>
      </c>
      <c r="BH28" s="25">
        <v>0</v>
      </c>
      <c r="BI28" s="25">
        <v>0</v>
      </c>
      <c r="BJ28" s="25">
        <v>0</v>
      </c>
      <c r="BK28" s="25">
        <v>0</v>
      </c>
      <c r="BL28" s="25">
        <v>0</v>
      </c>
      <c r="BM28" s="25">
        <v>0</v>
      </c>
      <c r="BN28" s="25">
        <v>0</v>
      </c>
      <c r="BO28" s="25">
        <v>0</v>
      </c>
      <c r="BP28" s="25">
        <v>0</v>
      </c>
      <c r="BQ28" s="25">
        <v>0</v>
      </c>
      <c r="BR28" s="25">
        <v>0</v>
      </c>
      <c r="BS28" s="25">
        <v>0</v>
      </c>
      <c r="BT28" s="25">
        <v>0</v>
      </c>
      <c r="BU28" s="25">
        <v>0</v>
      </c>
      <c r="BV28" s="25">
        <v>0</v>
      </c>
      <c r="BW28" s="25">
        <v>0</v>
      </c>
      <c r="BX28" s="25">
        <v>0</v>
      </c>
      <c r="BY28" s="25">
        <v>0</v>
      </c>
      <c r="BZ28" s="25">
        <v>0</v>
      </c>
      <c r="CA28" s="25">
        <v>0</v>
      </c>
      <c r="CB28" s="25">
        <v>0</v>
      </c>
      <c r="CC28" s="25">
        <v>0</v>
      </c>
      <c r="CD28" s="25"/>
    </row>
    <row r="29" spans="1:83" s="35" customFormat="1" ht="71.25">
      <c r="A29" s="42" t="s">
        <v>470</v>
      </c>
      <c r="B29" s="43" t="s">
        <v>922</v>
      </c>
      <c r="C29" s="44" t="s">
        <v>907</v>
      </c>
      <c r="D29" s="50" t="s">
        <v>979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  <c r="AI29" s="25">
        <v>0</v>
      </c>
      <c r="AJ29" s="25">
        <v>0</v>
      </c>
      <c r="AK29" s="25">
        <v>0</v>
      </c>
      <c r="AL29" s="25">
        <v>0</v>
      </c>
      <c r="AM29" s="25">
        <v>0</v>
      </c>
      <c r="AN29" s="25">
        <v>0</v>
      </c>
      <c r="AO29" s="25">
        <v>0</v>
      </c>
      <c r="AP29" s="25">
        <v>0</v>
      </c>
      <c r="AQ29" s="25">
        <v>0</v>
      </c>
      <c r="AR29" s="25">
        <v>0</v>
      </c>
      <c r="AS29" s="25">
        <v>0</v>
      </c>
      <c r="AT29" s="25">
        <v>0</v>
      </c>
      <c r="AU29" s="25">
        <v>0</v>
      </c>
      <c r="AV29" s="25">
        <v>0</v>
      </c>
      <c r="AW29" s="25">
        <v>0</v>
      </c>
      <c r="AX29" s="25">
        <v>0</v>
      </c>
      <c r="AY29" s="25">
        <v>0</v>
      </c>
      <c r="AZ29" s="25">
        <v>0</v>
      </c>
      <c r="BA29" s="25">
        <v>0</v>
      </c>
      <c r="BB29" s="25">
        <v>0</v>
      </c>
      <c r="BC29" s="25">
        <v>0</v>
      </c>
      <c r="BD29" s="25">
        <v>0</v>
      </c>
      <c r="BE29" s="25">
        <v>0</v>
      </c>
      <c r="BF29" s="25">
        <v>0</v>
      </c>
      <c r="BG29" s="25">
        <v>0</v>
      </c>
      <c r="BH29" s="25">
        <v>0</v>
      </c>
      <c r="BI29" s="25">
        <v>0</v>
      </c>
      <c r="BJ29" s="25">
        <v>0</v>
      </c>
      <c r="BK29" s="25">
        <v>0</v>
      </c>
      <c r="BL29" s="25">
        <v>0</v>
      </c>
      <c r="BM29" s="25">
        <v>0</v>
      </c>
      <c r="BN29" s="25">
        <v>0</v>
      </c>
      <c r="BO29" s="25">
        <v>0</v>
      </c>
      <c r="BP29" s="25">
        <v>0</v>
      </c>
      <c r="BQ29" s="25">
        <v>0</v>
      </c>
      <c r="BR29" s="25">
        <v>0</v>
      </c>
      <c r="BS29" s="25">
        <v>0</v>
      </c>
      <c r="BT29" s="25">
        <v>0</v>
      </c>
      <c r="BU29" s="25">
        <v>0</v>
      </c>
      <c r="BV29" s="25">
        <v>0</v>
      </c>
      <c r="BW29" s="25">
        <v>0</v>
      </c>
      <c r="BX29" s="25">
        <v>0</v>
      </c>
      <c r="BY29" s="25">
        <v>0</v>
      </c>
      <c r="BZ29" s="25">
        <v>0</v>
      </c>
      <c r="CA29" s="25">
        <v>0</v>
      </c>
      <c r="CB29" s="25">
        <v>0</v>
      </c>
      <c r="CC29" s="25">
        <v>0</v>
      </c>
      <c r="CD29" s="25"/>
    </row>
    <row r="30" spans="1:83" s="35" customFormat="1" ht="71.25">
      <c r="A30" s="42" t="s">
        <v>475</v>
      </c>
      <c r="B30" s="43" t="s">
        <v>923</v>
      </c>
      <c r="C30" s="44" t="s">
        <v>907</v>
      </c>
      <c r="D30" s="50" t="s">
        <v>979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25">
        <v>0</v>
      </c>
      <c r="AJ30" s="25">
        <v>0</v>
      </c>
      <c r="AK30" s="25">
        <v>0</v>
      </c>
      <c r="AL30" s="25">
        <v>0</v>
      </c>
      <c r="AM30" s="25">
        <v>0</v>
      </c>
      <c r="AN30" s="25">
        <v>0</v>
      </c>
      <c r="AO30" s="25">
        <v>0</v>
      </c>
      <c r="AP30" s="25">
        <v>0</v>
      </c>
      <c r="AQ30" s="25">
        <v>0</v>
      </c>
      <c r="AR30" s="25">
        <v>0</v>
      </c>
      <c r="AS30" s="25">
        <v>0</v>
      </c>
      <c r="AT30" s="25">
        <v>0</v>
      </c>
      <c r="AU30" s="25">
        <v>0</v>
      </c>
      <c r="AV30" s="25">
        <v>0</v>
      </c>
      <c r="AW30" s="25">
        <v>0</v>
      </c>
      <c r="AX30" s="25">
        <v>0</v>
      </c>
      <c r="AY30" s="25">
        <v>0</v>
      </c>
      <c r="AZ30" s="25">
        <v>0</v>
      </c>
      <c r="BA30" s="25">
        <v>0</v>
      </c>
      <c r="BB30" s="25">
        <v>0</v>
      </c>
      <c r="BC30" s="25">
        <v>0</v>
      </c>
      <c r="BD30" s="25">
        <v>0</v>
      </c>
      <c r="BE30" s="25">
        <v>0</v>
      </c>
      <c r="BF30" s="25">
        <v>0</v>
      </c>
      <c r="BG30" s="25">
        <v>0</v>
      </c>
      <c r="BH30" s="25">
        <v>0</v>
      </c>
      <c r="BI30" s="25">
        <v>0</v>
      </c>
      <c r="BJ30" s="25">
        <v>0</v>
      </c>
      <c r="BK30" s="25">
        <v>0</v>
      </c>
      <c r="BL30" s="25">
        <v>0</v>
      </c>
      <c r="BM30" s="25">
        <v>0</v>
      </c>
      <c r="BN30" s="25">
        <v>0</v>
      </c>
      <c r="BO30" s="25">
        <v>0</v>
      </c>
      <c r="BP30" s="25">
        <v>0</v>
      </c>
      <c r="BQ30" s="25">
        <v>0</v>
      </c>
      <c r="BR30" s="25">
        <v>0</v>
      </c>
      <c r="BS30" s="25">
        <v>0</v>
      </c>
      <c r="BT30" s="25">
        <v>0</v>
      </c>
      <c r="BU30" s="25">
        <v>0</v>
      </c>
      <c r="BV30" s="25">
        <v>0</v>
      </c>
      <c r="BW30" s="25">
        <v>0</v>
      </c>
      <c r="BX30" s="25">
        <v>0</v>
      </c>
      <c r="BY30" s="25">
        <v>0</v>
      </c>
      <c r="BZ30" s="25">
        <v>0</v>
      </c>
      <c r="CA30" s="25">
        <v>0</v>
      </c>
      <c r="CB30" s="25">
        <v>0</v>
      </c>
      <c r="CC30" s="25">
        <v>0</v>
      </c>
      <c r="CD30" s="25"/>
    </row>
    <row r="31" spans="1:83" s="35" customFormat="1" ht="57">
      <c r="A31" s="39" t="s">
        <v>477</v>
      </c>
      <c r="B31" s="40" t="s">
        <v>924</v>
      </c>
      <c r="C31" s="41" t="s">
        <v>907</v>
      </c>
      <c r="D31" s="50" t="s">
        <v>979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  <c r="AI31" s="25">
        <v>0</v>
      </c>
      <c r="AJ31" s="25">
        <v>0</v>
      </c>
      <c r="AK31" s="25">
        <v>0</v>
      </c>
      <c r="AL31" s="25">
        <v>0</v>
      </c>
      <c r="AM31" s="25">
        <v>0</v>
      </c>
      <c r="AN31" s="25">
        <v>0</v>
      </c>
      <c r="AO31" s="25">
        <v>0</v>
      </c>
      <c r="AP31" s="25">
        <v>0</v>
      </c>
      <c r="AQ31" s="25">
        <v>0</v>
      </c>
      <c r="AR31" s="25">
        <v>0</v>
      </c>
      <c r="AS31" s="25">
        <v>0</v>
      </c>
      <c r="AT31" s="25">
        <v>0</v>
      </c>
      <c r="AU31" s="25">
        <v>0</v>
      </c>
      <c r="AV31" s="25">
        <v>0</v>
      </c>
      <c r="AW31" s="25">
        <v>0</v>
      </c>
      <c r="AX31" s="25">
        <v>0</v>
      </c>
      <c r="AY31" s="25">
        <v>0</v>
      </c>
      <c r="AZ31" s="25">
        <v>0</v>
      </c>
      <c r="BA31" s="25">
        <v>0</v>
      </c>
      <c r="BB31" s="25">
        <v>0</v>
      </c>
      <c r="BC31" s="25">
        <v>0</v>
      </c>
      <c r="BD31" s="25">
        <v>0</v>
      </c>
      <c r="BE31" s="25">
        <v>0</v>
      </c>
      <c r="BF31" s="25">
        <v>0</v>
      </c>
      <c r="BG31" s="25">
        <v>0</v>
      </c>
      <c r="BH31" s="25">
        <v>0</v>
      </c>
      <c r="BI31" s="25">
        <v>0</v>
      </c>
      <c r="BJ31" s="25">
        <v>0</v>
      </c>
      <c r="BK31" s="25">
        <v>0</v>
      </c>
      <c r="BL31" s="25">
        <v>0</v>
      </c>
      <c r="BM31" s="25">
        <v>0</v>
      </c>
      <c r="BN31" s="25">
        <v>0</v>
      </c>
      <c r="BO31" s="25">
        <v>0</v>
      </c>
      <c r="BP31" s="25">
        <v>0</v>
      </c>
      <c r="BQ31" s="25">
        <v>0</v>
      </c>
      <c r="BR31" s="25">
        <v>0</v>
      </c>
      <c r="BS31" s="25">
        <v>0</v>
      </c>
      <c r="BT31" s="25">
        <v>0</v>
      </c>
      <c r="BU31" s="25">
        <v>0</v>
      </c>
      <c r="BV31" s="25">
        <v>0</v>
      </c>
      <c r="BW31" s="25">
        <v>0</v>
      </c>
      <c r="BX31" s="25">
        <v>0</v>
      </c>
      <c r="BY31" s="25">
        <v>0</v>
      </c>
      <c r="BZ31" s="25">
        <v>0</v>
      </c>
      <c r="CA31" s="25">
        <v>0</v>
      </c>
      <c r="CB31" s="25">
        <v>0</v>
      </c>
      <c r="CC31" s="25">
        <v>0</v>
      </c>
      <c r="CD31" s="25"/>
    </row>
    <row r="32" spans="1:83" s="35" customFormat="1" ht="42.75">
      <c r="A32" s="39" t="s">
        <v>88</v>
      </c>
      <c r="B32" s="40" t="s">
        <v>925</v>
      </c>
      <c r="C32" s="41" t="s">
        <v>907</v>
      </c>
      <c r="D32" s="50" t="s">
        <v>979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  <c r="BB32" s="25">
        <v>0</v>
      </c>
      <c r="BC32" s="25">
        <v>0</v>
      </c>
      <c r="BD32" s="25">
        <v>0</v>
      </c>
      <c r="BE32" s="25">
        <v>0</v>
      </c>
      <c r="BF32" s="25">
        <v>0</v>
      </c>
      <c r="BG32" s="25">
        <v>0</v>
      </c>
      <c r="BH32" s="25">
        <v>0</v>
      </c>
      <c r="BI32" s="25">
        <v>0</v>
      </c>
      <c r="BJ32" s="25">
        <v>0</v>
      </c>
      <c r="BK32" s="25">
        <v>0</v>
      </c>
      <c r="BL32" s="25">
        <v>0</v>
      </c>
      <c r="BM32" s="25">
        <v>0</v>
      </c>
      <c r="BN32" s="25">
        <v>0</v>
      </c>
      <c r="BO32" s="25">
        <v>0</v>
      </c>
      <c r="BP32" s="25">
        <v>0</v>
      </c>
      <c r="BQ32" s="25">
        <v>0</v>
      </c>
      <c r="BR32" s="25">
        <v>0</v>
      </c>
      <c r="BS32" s="25">
        <v>0</v>
      </c>
      <c r="BT32" s="25">
        <v>0</v>
      </c>
      <c r="BU32" s="25">
        <v>0</v>
      </c>
      <c r="BV32" s="25">
        <v>0</v>
      </c>
      <c r="BW32" s="25">
        <v>0</v>
      </c>
      <c r="BX32" s="25">
        <v>0</v>
      </c>
      <c r="BY32" s="25">
        <v>0</v>
      </c>
      <c r="BZ32" s="25">
        <v>0</v>
      </c>
      <c r="CA32" s="25">
        <v>0</v>
      </c>
      <c r="CB32" s="25">
        <v>0</v>
      </c>
      <c r="CC32" s="25">
        <v>0</v>
      </c>
      <c r="CD32" s="25"/>
    </row>
    <row r="33" spans="1:82" s="35" customFormat="1" ht="57">
      <c r="A33" s="39" t="s">
        <v>498</v>
      </c>
      <c r="B33" s="40" t="s">
        <v>926</v>
      </c>
      <c r="C33" s="41" t="s">
        <v>907</v>
      </c>
      <c r="D33" s="50" t="s">
        <v>979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  <c r="AW33" s="25">
        <v>0</v>
      </c>
      <c r="AX33" s="25">
        <v>0</v>
      </c>
      <c r="AY33" s="25">
        <v>0</v>
      </c>
      <c r="AZ33" s="25">
        <v>0</v>
      </c>
      <c r="BA33" s="25">
        <v>0</v>
      </c>
      <c r="BB33" s="25">
        <v>0</v>
      </c>
      <c r="BC33" s="25">
        <v>0</v>
      </c>
      <c r="BD33" s="25">
        <v>0</v>
      </c>
      <c r="BE33" s="25">
        <v>0</v>
      </c>
      <c r="BF33" s="25">
        <v>0</v>
      </c>
      <c r="BG33" s="25">
        <v>0</v>
      </c>
      <c r="BH33" s="25">
        <v>0</v>
      </c>
      <c r="BI33" s="25">
        <v>0</v>
      </c>
      <c r="BJ33" s="25">
        <v>0</v>
      </c>
      <c r="BK33" s="25">
        <v>0</v>
      </c>
      <c r="BL33" s="25">
        <v>0</v>
      </c>
      <c r="BM33" s="25">
        <v>0</v>
      </c>
      <c r="BN33" s="25">
        <v>0</v>
      </c>
      <c r="BO33" s="25">
        <v>0</v>
      </c>
      <c r="BP33" s="25">
        <v>0</v>
      </c>
      <c r="BQ33" s="25">
        <v>0</v>
      </c>
      <c r="BR33" s="25">
        <v>0</v>
      </c>
      <c r="BS33" s="25">
        <v>0</v>
      </c>
      <c r="BT33" s="25">
        <v>0</v>
      </c>
      <c r="BU33" s="25">
        <v>0</v>
      </c>
      <c r="BV33" s="25">
        <v>0</v>
      </c>
      <c r="BW33" s="25">
        <v>0</v>
      </c>
      <c r="BX33" s="25">
        <v>0</v>
      </c>
      <c r="BY33" s="25">
        <v>0</v>
      </c>
      <c r="BZ33" s="25">
        <v>0</v>
      </c>
      <c r="CA33" s="25">
        <v>0</v>
      </c>
      <c r="CB33" s="25">
        <v>0</v>
      </c>
      <c r="CC33" s="25">
        <v>0</v>
      </c>
      <c r="CD33" s="25"/>
    </row>
    <row r="34" spans="1:82" s="35" customFormat="1" ht="42.75">
      <c r="A34" s="39" t="s">
        <v>499</v>
      </c>
      <c r="B34" s="40" t="s">
        <v>927</v>
      </c>
      <c r="C34" s="41" t="s">
        <v>907</v>
      </c>
      <c r="D34" s="50" t="s">
        <v>979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5">
        <v>0</v>
      </c>
      <c r="BA34" s="25">
        <v>0</v>
      </c>
      <c r="BB34" s="25">
        <v>0</v>
      </c>
      <c r="BC34" s="25">
        <v>0</v>
      </c>
      <c r="BD34" s="25">
        <v>0</v>
      </c>
      <c r="BE34" s="25">
        <v>0</v>
      </c>
      <c r="BF34" s="25">
        <v>0</v>
      </c>
      <c r="BG34" s="25">
        <v>0</v>
      </c>
      <c r="BH34" s="25">
        <v>0</v>
      </c>
      <c r="BI34" s="25">
        <v>0</v>
      </c>
      <c r="BJ34" s="25">
        <v>0</v>
      </c>
      <c r="BK34" s="25">
        <v>0</v>
      </c>
      <c r="BL34" s="25">
        <v>0</v>
      </c>
      <c r="BM34" s="25">
        <v>0</v>
      </c>
      <c r="BN34" s="25">
        <v>0</v>
      </c>
      <c r="BO34" s="25">
        <v>0</v>
      </c>
      <c r="BP34" s="25">
        <v>0</v>
      </c>
      <c r="BQ34" s="25">
        <v>0</v>
      </c>
      <c r="BR34" s="25">
        <v>0</v>
      </c>
      <c r="BS34" s="25">
        <v>0</v>
      </c>
      <c r="BT34" s="25">
        <v>0</v>
      </c>
      <c r="BU34" s="25">
        <v>0</v>
      </c>
      <c r="BV34" s="25">
        <v>0</v>
      </c>
      <c r="BW34" s="25">
        <v>0</v>
      </c>
      <c r="BX34" s="25">
        <v>0</v>
      </c>
      <c r="BY34" s="25">
        <v>0</v>
      </c>
      <c r="BZ34" s="25">
        <v>0</v>
      </c>
      <c r="CA34" s="25">
        <v>0</v>
      </c>
      <c r="CB34" s="25">
        <v>0</v>
      </c>
      <c r="CC34" s="25">
        <v>0</v>
      </c>
      <c r="CD34" s="25"/>
    </row>
    <row r="35" spans="1:82" s="35" customFormat="1" ht="42.75">
      <c r="A35" s="39" t="s">
        <v>90</v>
      </c>
      <c r="B35" s="40" t="s">
        <v>928</v>
      </c>
      <c r="C35" s="41" t="s">
        <v>907</v>
      </c>
      <c r="D35" s="50" t="s">
        <v>979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  <c r="AJ35" s="25">
        <v>0</v>
      </c>
      <c r="AK35" s="25">
        <v>0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  <c r="BB35" s="25">
        <v>0</v>
      </c>
      <c r="BC35" s="25">
        <v>0</v>
      </c>
      <c r="BD35" s="25">
        <v>0</v>
      </c>
      <c r="BE35" s="25">
        <v>0</v>
      </c>
      <c r="BF35" s="25">
        <v>0</v>
      </c>
      <c r="BG35" s="25">
        <v>0</v>
      </c>
      <c r="BH35" s="25">
        <v>0</v>
      </c>
      <c r="BI35" s="25">
        <v>0</v>
      </c>
      <c r="BJ35" s="25">
        <v>0</v>
      </c>
      <c r="BK35" s="25">
        <v>0</v>
      </c>
      <c r="BL35" s="25">
        <v>0</v>
      </c>
      <c r="BM35" s="25">
        <v>0</v>
      </c>
      <c r="BN35" s="25">
        <v>0</v>
      </c>
      <c r="BO35" s="25">
        <v>0</v>
      </c>
      <c r="BP35" s="25">
        <v>0</v>
      </c>
      <c r="BQ35" s="25">
        <v>0</v>
      </c>
      <c r="BR35" s="25">
        <v>0</v>
      </c>
      <c r="BS35" s="25">
        <v>0</v>
      </c>
      <c r="BT35" s="25">
        <v>0</v>
      </c>
      <c r="BU35" s="25">
        <v>0</v>
      </c>
      <c r="BV35" s="25">
        <v>0</v>
      </c>
      <c r="BW35" s="25">
        <v>0</v>
      </c>
      <c r="BX35" s="25">
        <v>0</v>
      </c>
      <c r="BY35" s="25">
        <v>0</v>
      </c>
      <c r="BZ35" s="25">
        <v>0</v>
      </c>
      <c r="CA35" s="25">
        <v>0</v>
      </c>
      <c r="CB35" s="25">
        <v>0</v>
      </c>
      <c r="CC35" s="25">
        <v>0</v>
      </c>
      <c r="CD35" s="25"/>
    </row>
    <row r="36" spans="1:82" s="35" customFormat="1" ht="28.5">
      <c r="A36" s="39" t="s">
        <v>929</v>
      </c>
      <c r="B36" s="40" t="s">
        <v>930</v>
      </c>
      <c r="C36" s="41" t="s">
        <v>907</v>
      </c>
      <c r="D36" s="50" t="s">
        <v>979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  <c r="AJ36" s="25">
        <v>0</v>
      </c>
      <c r="AK36" s="25">
        <v>0</v>
      </c>
      <c r="AL36" s="25">
        <v>0</v>
      </c>
      <c r="AM36" s="25">
        <v>0</v>
      </c>
      <c r="AN36" s="25">
        <v>0</v>
      </c>
      <c r="AO36" s="25">
        <v>0</v>
      </c>
      <c r="AP36" s="25">
        <v>0</v>
      </c>
      <c r="AQ36" s="25">
        <v>0</v>
      </c>
      <c r="AR36" s="25">
        <v>0</v>
      </c>
      <c r="AS36" s="25">
        <v>0</v>
      </c>
      <c r="AT36" s="25">
        <v>0</v>
      </c>
      <c r="AU36" s="25">
        <v>0</v>
      </c>
      <c r="AV36" s="25">
        <v>0</v>
      </c>
      <c r="AW36" s="25">
        <v>0</v>
      </c>
      <c r="AX36" s="25">
        <v>0</v>
      </c>
      <c r="AY36" s="25">
        <v>0</v>
      </c>
      <c r="AZ36" s="25">
        <v>0</v>
      </c>
      <c r="BA36" s="25">
        <v>0</v>
      </c>
      <c r="BB36" s="25">
        <v>0</v>
      </c>
      <c r="BC36" s="25">
        <v>0</v>
      </c>
      <c r="BD36" s="25">
        <v>0</v>
      </c>
      <c r="BE36" s="25">
        <v>0</v>
      </c>
      <c r="BF36" s="25">
        <v>0</v>
      </c>
      <c r="BG36" s="25">
        <v>0</v>
      </c>
      <c r="BH36" s="25">
        <v>0</v>
      </c>
      <c r="BI36" s="25">
        <v>0</v>
      </c>
      <c r="BJ36" s="25">
        <v>0</v>
      </c>
      <c r="BK36" s="25">
        <v>0</v>
      </c>
      <c r="BL36" s="25">
        <v>0</v>
      </c>
      <c r="BM36" s="25">
        <v>0</v>
      </c>
      <c r="BN36" s="25">
        <v>0</v>
      </c>
      <c r="BO36" s="25">
        <v>0</v>
      </c>
      <c r="BP36" s="25">
        <v>0</v>
      </c>
      <c r="BQ36" s="25">
        <v>0</v>
      </c>
      <c r="BR36" s="25">
        <v>0</v>
      </c>
      <c r="BS36" s="25">
        <v>0</v>
      </c>
      <c r="BT36" s="25">
        <v>0</v>
      </c>
      <c r="BU36" s="25">
        <v>0</v>
      </c>
      <c r="BV36" s="25">
        <v>0</v>
      </c>
      <c r="BW36" s="25">
        <v>0</v>
      </c>
      <c r="BX36" s="25">
        <v>0</v>
      </c>
      <c r="BY36" s="25">
        <v>0</v>
      </c>
      <c r="BZ36" s="25">
        <v>0</v>
      </c>
      <c r="CA36" s="25">
        <v>0</v>
      </c>
      <c r="CB36" s="25">
        <v>0</v>
      </c>
      <c r="CC36" s="25">
        <v>0</v>
      </c>
      <c r="CD36" s="25"/>
    </row>
    <row r="37" spans="1:82" s="35" customFormat="1" ht="99.75">
      <c r="A37" s="39" t="s">
        <v>929</v>
      </c>
      <c r="B37" s="40" t="s">
        <v>931</v>
      </c>
      <c r="C37" s="41" t="s">
        <v>907</v>
      </c>
      <c r="D37" s="50" t="s">
        <v>979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5">
        <v>0</v>
      </c>
      <c r="AW37" s="25">
        <v>0</v>
      </c>
      <c r="AX37" s="25">
        <v>0</v>
      </c>
      <c r="AY37" s="25">
        <v>0</v>
      </c>
      <c r="AZ37" s="25">
        <v>0</v>
      </c>
      <c r="BA37" s="25">
        <v>0</v>
      </c>
      <c r="BB37" s="25">
        <v>0</v>
      </c>
      <c r="BC37" s="25">
        <v>0</v>
      </c>
      <c r="BD37" s="25">
        <v>0</v>
      </c>
      <c r="BE37" s="25">
        <v>0</v>
      </c>
      <c r="BF37" s="25">
        <v>0</v>
      </c>
      <c r="BG37" s="25">
        <v>0</v>
      </c>
      <c r="BH37" s="25">
        <v>0</v>
      </c>
      <c r="BI37" s="25">
        <v>0</v>
      </c>
      <c r="BJ37" s="25">
        <v>0</v>
      </c>
      <c r="BK37" s="25">
        <v>0</v>
      </c>
      <c r="BL37" s="25">
        <v>0</v>
      </c>
      <c r="BM37" s="25">
        <v>0</v>
      </c>
      <c r="BN37" s="25">
        <v>0</v>
      </c>
      <c r="BO37" s="25">
        <v>0</v>
      </c>
      <c r="BP37" s="25">
        <v>0</v>
      </c>
      <c r="BQ37" s="25">
        <v>0</v>
      </c>
      <c r="BR37" s="25">
        <v>0</v>
      </c>
      <c r="BS37" s="25">
        <v>0</v>
      </c>
      <c r="BT37" s="25">
        <v>0</v>
      </c>
      <c r="BU37" s="25">
        <v>0</v>
      </c>
      <c r="BV37" s="25">
        <v>0</v>
      </c>
      <c r="BW37" s="25">
        <v>0</v>
      </c>
      <c r="BX37" s="25">
        <v>0</v>
      </c>
      <c r="BY37" s="25">
        <v>0</v>
      </c>
      <c r="BZ37" s="25">
        <v>0</v>
      </c>
      <c r="CA37" s="25">
        <v>0</v>
      </c>
      <c r="CB37" s="25">
        <v>0</v>
      </c>
      <c r="CC37" s="25">
        <v>0</v>
      </c>
      <c r="CD37" s="25"/>
    </row>
    <row r="38" spans="1:82" s="35" customFormat="1" ht="85.5">
      <c r="A38" s="39" t="s">
        <v>929</v>
      </c>
      <c r="B38" s="40" t="s">
        <v>932</v>
      </c>
      <c r="C38" s="41" t="s">
        <v>907</v>
      </c>
      <c r="D38" s="50" t="s">
        <v>979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5">
        <v>0</v>
      </c>
      <c r="AW38" s="25">
        <v>0</v>
      </c>
      <c r="AX38" s="25">
        <v>0</v>
      </c>
      <c r="AY38" s="25">
        <v>0</v>
      </c>
      <c r="AZ38" s="25">
        <v>0</v>
      </c>
      <c r="BA38" s="25">
        <v>0</v>
      </c>
      <c r="BB38" s="25">
        <v>0</v>
      </c>
      <c r="BC38" s="25">
        <v>0</v>
      </c>
      <c r="BD38" s="25">
        <v>0</v>
      </c>
      <c r="BE38" s="25">
        <v>0</v>
      </c>
      <c r="BF38" s="25">
        <v>0</v>
      </c>
      <c r="BG38" s="25">
        <v>0</v>
      </c>
      <c r="BH38" s="25">
        <v>0</v>
      </c>
      <c r="BI38" s="25">
        <v>0</v>
      </c>
      <c r="BJ38" s="25">
        <v>0</v>
      </c>
      <c r="BK38" s="25">
        <v>0</v>
      </c>
      <c r="BL38" s="25">
        <v>0</v>
      </c>
      <c r="BM38" s="25">
        <v>0</v>
      </c>
      <c r="BN38" s="25">
        <v>0</v>
      </c>
      <c r="BO38" s="25">
        <v>0</v>
      </c>
      <c r="BP38" s="25">
        <v>0</v>
      </c>
      <c r="BQ38" s="25">
        <v>0</v>
      </c>
      <c r="BR38" s="25">
        <v>0</v>
      </c>
      <c r="BS38" s="25">
        <v>0</v>
      </c>
      <c r="BT38" s="25">
        <v>0</v>
      </c>
      <c r="BU38" s="25">
        <v>0</v>
      </c>
      <c r="BV38" s="25">
        <v>0</v>
      </c>
      <c r="BW38" s="25">
        <v>0</v>
      </c>
      <c r="BX38" s="25">
        <v>0</v>
      </c>
      <c r="BY38" s="25">
        <v>0</v>
      </c>
      <c r="BZ38" s="25">
        <v>0</v>
      </c>
      <c r="CA38" s="25">
        <v>0</v>
      </c>
      <c r="CB38" s="25">
        <v>0</v>
      </c>
      <c r="CC38" s="25">
        <v>0</v>
      </c>
      <c r="CD38" s="25"/>
    </row>
    <row r="39" spans="1:82" s="35" customFormat="1" ht="85.5">
      <c r="A39" s="39" t="s">
        <v>929</v>
      </c>
      <c r="B39" s="40" t="s">
        <v>933</v>
      </c>
      <c r="C39" s="41" t="s">
        <v>907</v>
      </c>
      <c r="D39" s="50" t="s">
        <v>979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5">
        <v>0</v>
      </c>
      <c r="AT39" s="25">
        <v>0</v>
      </c>
      <c r="AU39" s="25">
        <v>0</v>
      </c>
      <c r="AV39" s="25">
        <v>0</v>
      </c>
      <c r="AW39" s="25">
        <v>0</v>
      </c>
      <c r="AX39" s="25">
        <v>0</v>
      </c>
      <c r="AY39" s="25">
        <v>0</v>
      </c>
      <c r="AZ39" s="25">
        <v>0</v>
      </c>
      <c r="BA39" s="25">
        <v>0</v>
      </c>
      <c r="BB39" s="25">
        <v>0</v>
      </c>
      <c r="BC39" s="25">
        <v>0</v>
      </c>
      <c r="BD39" s="25">
        <v>0</v>
      </c>
      <c r="BE39" s="25">
        <v>0</v>
      </c>
      <c r="BF39" s="25">
        <v>0</v>
      </c>
      <c r="BG39" s="25">
        <v>0</v>
      </c>
      <c r="BH39" s="25">
        <v>0</v>
      </c>
      <c r="BI39" s="25">
        <v>0</v>
      </c>
      <c r="BJ39" s="25">
        <v>0</v>
      </c>
      <c r="BK39" s="25">
        <v>0</v>
      </c>
      <c r="BL39" s="25">
        <v>0</v>
      </c>
      <c r="BM39" s="25">
        <v>0</v>
      </c>
      <c r="BN39" s="25">
        <v>0</v>
      </c>
      <c r="BO39" s="25">
        <v>0</v>
      </c>
      <c r="BP39" s="25">
        <v>0</v>
      </c>
      <c r="BQ39" s="25">
        <v>0</v>
      </c>
      <c r="BR39" s="25">
        <v>0</v>
      </c>
      <c r="BS39" s="25">
        <v>0</v>
      </c>
      <c r="BT39" s="25">
        <v>0</v>
      </c>
      <c r="BU39" s="25">
        <v>0</v>
      </c>
      <c r="BV39" s="25">
        <v>0</v>
      </c>
      <c r="BW39" s="25">
        <v>0</v>
      </c>
      <c r="BX39" s="25">
        <v>0</v>
      </c>
      <c r="BY39" s="25">
        <v>0</v>
      </c>
      <c r="BZ39" s="25">
        <v>0</v>
      </c>
      <c r="CA39" s="25">
        <v>0</v>
      </c>
      <c r="CB39" s="25">
        <v>0</v>
      </c>
      <c r="CC39" s="25">
        <v>0</v>
      </c>
      <c r="CD39" s="25"/>
    </row>
    <row r="40" spans="1:82" s="35" customFormat="1" ht="28.5">
      <c r="A40" s="39" t="s">
        <v>934</v>
      </c>
      <c r="B40" s="40" t="s">
        <v>930</v>
      </c>
      <c r="C40" s="41" t="s">
        <v>907</v>
      </c>
      <c r="D40" s="50" t="s">
        <v>979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25">
        <v>0</v>
      </c>
      <c r="AK40" s="25">
        <v>0</v>
      </c>
      <c r="AL40" s="25">
        <v>0</v>
      </c>
      <c r="AM40" s="25">
        <v>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0</v>
      </c>
      <c r="AZ40" s="25">
        <v>0</v>
      </c>
      <c r="BA40" s="25">
        <v>0</v>
      </c>
      <c r="BB40" s="25">
        <v>0</v>
      </c>
      <c r="BC40" s="25">
        <v>0</v>
      </c>
      <c r="BD40" s="25">
        <v>0</v>
      </c>
      <c r="BE40" s="25">
        <v>0</v>
      </c>
      <c r="BF40" s="25">
        <v>0</v>
      </c>
      <c r="BG40" s="25">
        <v>0</v>
      </c>
      <c r="BH40" s="25">
        <v>0</v>
      </c>
      <c r="BI40" s="25">
        <v>0</v>
      </c>
      <c r="BJ40" s="25">
        <v>0</v>
      </c>
      <c r="BK40" s="25">
        <v>0</v>
      </c>
      <c r="BL40" s="25">
        <v>0</v>
      </c>
      <c r="BM40" s="25">
        <v>0</v>
      </c>
      <c r="BN40" s="25">
        <v>0</v>
      </c>
      <c r="BO40" s="25">
        <v>0</v>
      </c>
      <c r="BP40" s="25">
        <v>0</v>
      </c>
      <c r="BQ40" s="25">
        <v>0</v>
      </c>
      <c r="BR40" s="25">
        <v>0</v>
      </c>
      <c r="BS40" s="25">
        <v>0</v>
      </c>
      <c r="BT40" s="25">
        <v>0</v>
      </c>
      <c r="BU40" s="25">
        <v>0</v>
      </c>
      <c r="BV40" s="25">
        <v>0</v>
      </c>
      <c r="BW40" s="25">
        <v>0</v>
      </c>
      <c r="BX40" s="25">
        <v>0</v>
      </c>
      <c r="BY40" s="25">
        <v>0</v>
      </c>
      <c r="BZ40" s="25">
        <v>0</v>
      </c>
      <c r="CA40" s="25">
        <v>0</v>
      </c>
      <c r="CB40" s="25">
        <v>0</v>
      </c>
      <c r="CC40" s="25">
        <v>0</v>
      </c>
      <c r="CD40" s="25"/>
    </row>
    <row r="41" spans="1:82" s="35" customFormat="1" ht="99.75">
      <c r="A41" s="39" t="s">
        <v>934</v>
      </c>
      <c r="B41" s="40" t="s">
        <v>931</v>
      </c>
      <c r="C41" s="41" t="s">
        <v>907</v>
      </c>
      <c r="D41" s="50" t="s">
        <v>979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  <c r="AJ41" s="25">
        <v>0</v>
      </c>
      <c r="AK41" s="25">
        <v>0</v>
      </c>
      <c r="AL41" s="25">
        <v>0</v>
      </c>
      <c r="AM41" s="25">
        <v>0</v>
      </c>
      <c r="AN41" s="25">
        <v>0</v>
      </c>
      <c r="AO41" s="25">
        <v>0</v>
      </c>
      <c r="AP41" s="25">
        <v>0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0</v>
      </c>
      <c r="AW41" s="25">
        <v>0</v>
      </c>
      <c r="AX41" s="25">
        <v>0</v>
      </c>
      <c r="AY41" s="25">
        <v>0</v>
      </c>
      <c r="AZ41" s="25">
        <v>0</v>
      </c>
      <c r="BA41" s="25">
        <v>0</v>
      </c>
      <c r="BB41" s="25">
        <v>0</v>
      </c>
      <c r="BC41" s="25">
        <v>0</v>
      </c>
      <c r="BD41" s="25">
        <v>0</v>
      </c>
      <c r="BE41" s="25">
        <v>0</v>
      </c>
      <c r="BF41" s="25">
        <v>0</v>
      </c>
      <c r="BG41" s="25">
        <v>0</v>
      </c>
      <c r="BH41" s="25">
        <v>0</v>
      </c>
      <c r="BI41" s="25">
        <v>0</v>
      </c>
      <c r="BJ41" s="25">
        <v>0</v>
      </c>
      <c r="BK41" s="25">
        <v>0</v>
      </c>
      <c r="BL41" s="25">
        <v>0</v>
      </c>
      <c r="BM41" s="25">
        <v>0</v>
      </c>
      <c r="BN41" s="25">
        <v>0</v>
      </c>
      <c r="BO41" s="25">
        <v>0</v>
      </c>
      <c r="BP41" s="25">
        <v>0</v>
      </c>
      <c r="BQ41" s="25">
        <v>0</v>
      </c>
      <c r="BR41" s="25">
        <v>0</v>
      </c>
      <c r="BS41" s="25">
        <v>0</v>
      </c>
      <c r="BT41" s="25">
        <v>0</v>
      </c>
      <c r="BU41" s="25">
        <v>0</v>
      </c>
      <c r="BV41" s="25">
        <v>0</v>
      </c>
      <c r="BW41" s="25">
        <v>0</v>
      </c>
      <c r="BX41" s="25">
        <v>0</v>
      </c>
      <c r="BY41" s="25">
        <v>0</v>
      </c>
      <c r="BZ41" s="25">
        <v>0</v>
      </c>
      <c r="CA41" s="25">
        <v>0</v>
      </c>
      <c r="CB41" s="25">
        <v>0</v>
      </c>
      <c r="CC41" s="25">
        <v>0</v>
      </c>
      <c r="CD41" s="25"/>
    </row>
    <row r="42" spans="1:82" s="35" customFormat="1" ht="85.5">
      <c r="A42" s="39" t="s">
        <v>934</v>
      </c>
      <c r="B42" s="40" t="s">
        <v>932</v>
      </c>
      <c r="C42" s="41" t="s">
        <v>907</v>
      </c>
      <c r="D42" s="50" t="s">
        <v>979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5">
        <v>0</v>
      </c>
      <c r="BA42" s="25">
        <v>0</v>
      </c>
      <c r="BB42" s="25">
        <v>0</v>
      </c>
      <c r="BC42" s="25">
        <v>0</v>
      </c>
      <c r="BD42" s="25">
        <v>0</v>
      </c>
      <c r="BE42" s="25">
        <v>0</v>
      </c>
      <c r="BF42" s="25">
        <v>0</v>
      </c>
      <c r="BG42" s="25">
        <v>0</v>
      </c>
      <c r="BH42" s="25">
        <v>0</v>
      </c>
      <c r="BI42" s="25">
        <v>0</v>
      </c>
      <c r="BJ42" s="25">
        <v>0</v>
      </c>
      <c r="BK42" s="25">
        <v>0</v>
      </c>
      <c r="BL42" s="25">
        <v>0</v>
      </c>
      <c r="BM42" s="25">
        <v>0</v>
      </c>
      <c r="BN42" s="25">
        <v>0</v>
      </c>
      <c r="BO42" s="25">
        <v>0</v>
      </c>
      <c r="BP42" s="25">
        <v>0</v>
      </c>
      <c r="BQ42" s="25">
        <v>0</v>
      </c>
      <c r="BR42" s="25">
        <v>0</v>
      </c>
      <c r="BS42" s="25">
        <v>0</v>
      </c>
      <c r="BT42" s="25">
        <v>0</v>
      </c>
      <c r="BU42" s="25">
        <v>0</v>
      </c>
      <c r="BV42" s="25">
        <v>0</v>
      </c>
      <c r="BW42" s="25">
        <v>0</v>
      </c>
      <c r="BX42" s="25">
        <v>0</v>
      </c>
      <c r="BY42" s="25">
        <v>0</v>
      </c>
      <c r="BZ42" s="25">
        <v>0</v>
      </c>
      <c r="CA42" s="25">
        <v>0</v>
      </c>
      <c r="CB42" s="25">
        <v>0</v>
      </c>
      <c r="CC42" s="25">
        <v>0</v>
      </c>
      <c r="CD42" s="25"/>
    </row>
    <row r="43" spans="1:82" s="35" customFormat="1" ht="85.5">
      <c r="A43" s="39" t="s">
        <v>934</v>
      </c>
      <c r="B43" s="40" t="s">
        <v>935</v>
      </c>
      <c r="C43" s="41" t="s">
        <v>907</v>
      </c>
      <c r="D43" s="50" t="s">
        <v>979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5">
        <v>0</v>
      </c>
      <c r="AT43" s="25">
        <v>0</v>
      </c>
      <c r="AU43" s="25">
        <v>0</v>
      </c>
      <c r="AV43" s="25">
        <v>0</v>
      </c>
      <c r="AW43" s="25">
        <v>0</v>
      </c>
      <c r="AX43" s="25">
        <v>0</v>
      </c>
      <c r="AY43" s="25">
        <v>0</v>
      </c>
      <c r="AZ43" s="25">
        <v>0</v>
      </c>
      <c r="BA43" s="25">
        <v>0</v>
      </c>
      <c r="BB43" s="25">
        <v>0</v>
      </c>
      <c r="BC43" s="25">
        <v>0</v>
      </c>
      <c r="BD43" s="25">
        <v>0</v>
      </c>
      <c r="BE43" s="25">
        <v>0</v>
      </c>
      <c r="BF43" s="25">
        <v>0</v>
      </c>
      <c r="BG43" s="25">
        <v>0</v>
      </c>
      <c r="BH43" s="25">
        <v>0</v>
      </c>
      <c r="BI43" s="25">
        <v>0</v>
      </c>
      <c r="BJ43" s="25">
        <v>0</v>
      </c>
      <c r="BK43" s="25">
        <v>0</v>
      </c>
      <c r="BL43" s="25">
        <v>0</v>
      </c>
      <c r="BM43" s="25">
        <v>0</v>
      </c>
      <c r="BN43" s="25">
        <v>0</v>
      </c>
      <c r="BO43" s="25">
        <v>0</v>
      </c>
      <c r="BP43" s="25">
        <v>0</v>
      </c>
      <c r="BQ43" s="25">
        <v>0</v>
      </c>
      <c r="BR43" s="25">
        <v>0</v>
      </c>
      <c r="BS43" s="25">
        <v>0</v>
      </c>
      <c r="BT43" s="25">
        <v>0</v>
      </c>
      <c r="BU43" s="25">
        <v>0</v>
      </c>
      <c r="BV43" s="25">
        <v>0</v>
      </c>
      <c r="BW43" s="25">
        <v>0</v>
      </c>
      <c r="BX43" s="25">
        <v>0</v>
      </c>
      <c r="BY43" s="25">
        <v>0</v>
      </c>
      <c r="BZ43" s="25">
        <v>0</v>
      </c>
      <c r="CA43" s="25">
        <v>0</v>
      </c>
      <c r="CB43" s="25">
        <v>0</v>
      </c>
      <c r="CC43" s="25">
        <v>0</v>
      </c>
      <c r="CD43" s="25"/>
    </row>
    <row r="44" spans="1:82" s="35" customFormat="1" ht="85.5">
      <c r="A44" s="39" t="s">
        <v>936</v>
      </c>
      <c r="B44" s="40" t="s">
        <v>937</v>
      </c>
      <c r="C44" s="41" t="s">
        <v>907</v>
      </c>
      <c r="D44" s="50" t="s">
        <v>979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5">
        <v>0</v>
      </c>
      <c r="AW44" s="25">
        <v>0</v>
      </c>
      <c r="AX44" s="25">
        <v>0</v>
      </c>
      <c r="AY44" s="25">
        <v>0</v>
      </c>
      <c r="AZ44" s="25">
        <v>0</v>
      </c>
      <c r="BA44" s="25">
        <v>0</v>
      </c>
      <c r="BB44" s="25">
        <v>0</v>
      </c>
      <c r="BC44" s="25">
        <v>0</v>
      </c>
      <c r="BD44" s="25">
        <v>0</v>
      </c>
      <c r="BE44" s="25">
        <v>0</v>
      </c>
      <c r="BF44" s="25">
        <v>0</v>
      </c>
      <c r="BG44" s="25">
        <v>0</v>
      </c>
      <c r="BH44" s="25">
        <v>0</v>
      </c>
      <c r="BI44" s="25">
        <v>0</v>
      </c>
      <c r="BJ44" s="25">
        <v>0</v>
      </c>
      <c r="BK44" s="25">
        <v>0</v>
      </c>
      <c r="BL44" s="25">
        <v>0</v>
      </c>
      <c r="BM44" s="25">
        <v>0</v>
      </c>
      <c r="BN44" s="25">
        <v>0</v>
      </c>
      <c r="BO44" s="25">
        <v>0</v>
      </c>
      <c r="BP44" s="25">
        <v>0</v>
      </c>
      <c r="BQ44" s="25">
        <v>0</v>
      </c>
      <c r="BR44" s="25">
        <v>0</v>
      </c>
      <c r="BS44" s="25">
        <v>0</v>
      </c>
      <c r="BT44" s="25">
        <v>0</v>
      </c>
      <c r="BU44" s="25">
        <v>0</v>
      </c>
      <c r="BV44" s="25">
        <v>0</v>
      </c>
      <c r="BW44" s="25">
        <v>0</v>
      </c>
      <c r="BX44" s="25">
        <v>0</v>
      </c>
      <c r="BY44" s="25">
        <v>0</v>
      </c>
      <c r="BZ44" s="25">
        <v>0</v>
      </c>
      <c r="CA44" s="25">
        <v>0</v>
      </c>
      <c r="CB44" s="25">
        <v>0</v>
      </c>
      <c r="CC44" s="25">
        <v>0</v>
      </c>
      <c r="CD44" s="25"/>
    </row>
    <row r="45" spans="1:82" s="35" customFormat="1" ht="71.25">
      <c r="A45" s="39" t="s">
        <v>938</v>
      </c>
      <c r="B45" s="40" t="s">
        <v>939</v>
      </c>
      <c r="C45" s="41" t="s">
        <v>907</v>
      </c>
      <c r="D45" s="50" t="s">
        <v>979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5">
        <v>0</v>
      </c>
      <c r="AJ45" s="25">
        <v>0</v>
      </c>
      <c r="AK45" s="25">
        <v>0</v>
      </c>
      <c r="AL45" s="25">
        <v>0</v>
      </c>
      <c r="AM45" s="25">
        <v>0</v>
      </c>
      <c r="AN45" s="25">
        <v>0</v>
      </c>
      <c r="AO45" s="25">
        <v>0</v>
      </c>
      <c r="AP45" s="25">
        <v>0</v>
      </c>
      <c r="AQ45" s="25">
        <v>0</v>
      </c>
      <c r="AR45" s="25">
        <v>0</v>
      </c>
      <c r="AS45" s="25">
        <v>0</v>
      </c>
      <c r="AT45" s="25">
        <v>0</v>
      </c>
      <c r="AU45" s="25">
        <v>0</v>
      </c>
      <c r="AV45" s="25">
        <v>0</v>
      </c>
      <c r="AW45" s="25">
        <v>0</v>
      </c>
      <c r="AX45" s="25">
        <v>0</v>
      </c>
      <c r="AY45" s="25">
        <v>0</v>
      </c>
      <c r="AZ45" s="25">
        <v>0</v>
      </c>
      <c r="BA45" s="25">
        <v>0</v>
      </c>
      <c r="BB45" s="25">
        <v>0</v>
      </c>
      <c r="BC45" s="25">
        <v>0</v>
      </c>
      <c r="BD45" s="25">
        <v>0</v>
      </c>
      <c r="BE45" s="25">
        <v>0</v>
      </c>
      <c r="BF45" s="25">
        <v>0</v>
      </c>
      <c r="BG45" s="25">
        <v>0</v>
      </c>
      <c r="BH45" s="25">
        <v>0</v>
      </c>
      <c r="BI45" s="25">
        <v>0</v>
      </c>
      <c r="BJ45" s="25">
        <v>0</v>
      </c>
      <c r="BK45" s="25">
        <v>0</v>
      </c>
      <c r="BL45" s="25">
        <v>0</v>
      </c>
      <c r="BM45" s="25">
        <v>0</v>
      </c>
      <c r="BN45" s="25">
        <v>0</v>
      </c>
      <c r="BO45" s="25">
        <v>0</v>
      </c>
      <c r="BP45" s="25">
        <v>0</v>
      </c>
      <c r="BQ45" s="25">
        <v>0</v>
      </c>
      <c r="BR45" s="25">
        <v>0</v>
      </c>
      <c r="BS45" s="25">
        <v>0</v>
      </c>
      <c r="BT45" s="25">
        <v>0</v>
      </c>
      <c r="BU45" s="25">
        <v>0</v>
      </c>
      <c r="BV45" s="25">
        <v>0</v>
      </c>
      <c r="BW45" s="25">
        <v>0</v>
      </c>
      <c r="BX45" s="25">
        <v>0</v>
      </c>
      <c r="BY45" s="25">
        <v>0</v>
      </c>
      <c r="BZ45" s="25">
        <v>0</v>
      </c>
      <c r="CA45" s="25">
        <v>0</v>
      </c>
      <c r="CB45" s="25">
        <v>0</v>
      </c>
      <c r="CC45" s="25">
        <v>0</v>
      </c>
      <c r="CD45" s="25"/>
    </row>
    <row r="46" spans="1:82" s="35" customFormat="1" ht="71.25">
      <c r="A46" s="39" t="s">
        <v>940</v>
      </c>
      <c r="B46" s="40" t="s">
        <v>941</v>
      </c>
      <c r="C46" s="41" t="s">
        <v>907</v>
      </c>
      <c r="D46" s="50" t="s">
        <v>979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25">
        <v>0</v>
      </c>
      <c r="AK46" s="25">
        <v>0</v>
      </c>
      <c r="AL46" s="25">
        <v>0</v>
      </c>
      <c r="AM46" s="25">
        <v>0</v>
      </c>
      <c r="AN46" s="25">
        <v>0</v>
      </c>
      <c r="AO46" s="25">
        <v>0</v>
      </c>
      <c r="AP46" s="25">
        <v>0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5">
        <v>0</v>
      </c>
      <c r="BA46" s="25">
        <v>0</v>
      </c>
      <c r="BB46" s="25">
        <v>0</v>
      </c>
      <c r="BC46" s="25">
        <v>0</v>
      </c>
      <c r="BD46" s="25">
        <v>0</v>
      </c>
      <c r="BE46" s="25">
        <v>0</v>
      </c>
      <c r="BF46" s="25">
        <v>0</v>
      </c>
      <c r="BG46" s="25">
        <v>0</v>
      </c>
      <c r="BH46" s="25">
        <v>0</v>
      </c>
      <c r="BI46" s="25">
        <v>0</v>
      </c>
      <c r="BJ46" s="25">
        <v>0</v>
      </c>
      <c r="BK46" s="25">
        <v>0</v>
      </c>
      <c r="BL46" s="25">
        <v>0</v>
      </c>
      <c r="BM46" s="25">
        <v>0</v>
      </c>
      <c r="BN46" s="25">
        <v>0</v>
      </c>
      <c r="BO46" s="25">
        <v>0</v>
      </c>
      <c r="BP46" s="25">
        <v>0</v>
      </c>
      <c r="BQ46" s="25">
        <v>0</v>
      </c>
      <c r="BR46" s="25">
        <v>0</v>
      </c>
      <c r="BS46" s="25">
        <v>0</v>
      </c>
      <c r="BT46" s="25">
        <v>0</v>
      </c>
      <c r="BU46" s="25">
        <v>0</v>
      </c>
      <c r="BV46" s="25">
        <v>0</v>
      </c>
      <c r="BW46" s="25">
        <v>0</v>
      </c>
      <c r="BX46" s="25">
        <v>0</v>
      </c>
      <c r="BY46" s="25">
        <v>0</v>
      </c>
      <c r="BZ46" s="25">
        <v>0</v>
      </c>
      <c r="CA46" s="25">
        <v>0</v>
      </c>
      <c r="CB46" s="25">
        <v>0</v>
      </c>
      <c r="CC46" s="25">
        <v>0</v>
      </c>
      <c r="CD46" s="25"/>
    </row>
    <row r="47" spans="1:82" s="35" customFormat="1" ht="28.5">
      <c r="A47" s="39" t="s">
        <v>92</v>
      </c>
      <c r="B47" s="40" t="s">
        <v>942</v>
      </c>
      <c r="C47" s="41" t="s">
        <v>907</v>
      </c>
      <c r="D47" s="50" t="s">
        <v>979</v>
      </c>
      <c r="E47" s="25">
        <f>E48</f>
        <v>0</v>
      </c>
      <c r="F47" s="25">
        <v>0</v>
      </c>
      <c r="G47" s="25">
        <f>G51</f>
        <v>1.93</v>
      </c>
      <c r="H47" s="25">
        <v>0</v>
      </c>
      <c r="I47" s="25">
        <v>0</v>
      </c>
      <c r="J47" s="25">
        <v>0</v>
      </c>
      <c r="K47" s="25">
        <f>K57</f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 t="e">
        <f>Z48</f>
        <v>#REF!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f>AI51</f>
        <v>1.93</v>
      </c>
      <c r="AJ47" s="25">
        <v>0</v>
      </c>
      <c r="AK47" s="25">
        <v>0</v>
      </c>
      <c r="AL47" s="25">
        <v>0</v>
      </c>
      <c r="AM47" s="25">
        <f>AM57</f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5">
        <v>0</v>
      </c>
      <c r="AT47" s="25">
        <v>0</v>
      </c>
      <c r="AU47" s="25">
        <v>0</v>
      </c>
      <c r="AV47" s="25">
        <v>0</v>
      </c>
      <c r="AW47" s="25">
        <v>0</v>
      </c>
      <c r="AX47" s="25">
        <v>0</v>
      </c>
      <c r="AY47" s="25">
        <v>0</v>
      </c>
      <c r="AZ47" s="25">
        <v>0</v>
      </c>
      <c r="BA47" s="25">
        <v>0</v>
      </c>
      <c r="BB47" s="25">
        <v>0</v>
      </c>
      <c r="BC47" s="25">
        <v>0</v>
      </c>
      <c r="BD47" s="25">
        <v>0</v>
      </c>
      <c r="BE47" s="25">
        <v>0</v>
      </c>
      <c r="BF47" s="25">
        <v>0</v>
      </c>
      <c r="BG47" s="25">
        <v>0</v>
      </c>
      <c r="BH47" s="25">
        <v>0</v>
      </c>
      <c r="BI47" s="25">
        <v>0</v>
      </c>
      <c r="BJ47" s="25">
        <v>0</v>
      </c>
      <c r="BK47" s="25">
        <v>0</v>
      </c>
      <c r="BL47" s="25">
        <v>0</v>
      </c>
      <c r="BM47" s="25">
        <v>0</v>
      </c>
      <c r="BN47" s="25">
        <v>0</v>
      </c>
      <c r="BO47" s="25">
        <v>0</v>
      </c>
      <c r="BP47" s="25">
        <v>0</v>
      </c>
      <c r="BQ47" s="25">
        <v>0</v>
      </c>
      <c r="BR47" s="25">
        <v>0</v>
      </c>
      <c r="BS47" s="25">
        <v>0</v>
      </c>
      <c r="BT47" s="25">
        <v>0</v>
      </c>
      <c r="BU47" s="25">
        <v>0</v>
      </c>
      <c r="BV47" s="25">
        <v>0</v>
      </c>
      <c r="BW47" s="25">
        <v>0</v>
      </c>
      <c r="BX47" s="25">
        <v>0</v>
      </c>
      <c r="BY47" s="25">
        <v>0</v>
      </c>
      <c r="BZ47" s="25">
        <v>0</v>
      </c>
      <c r="CA47" s="25">
        <v>0</v>
      </c>
      <c r="CB47" s="25">
        <v>0</v>
      </c>
      <c r="CC47" s="25">
        <v>0</v>
      </c>
      <c r="CD47" s="25"/>
    </row>
    <row r="48" spans="1:82" s="35" customFormat="1" ht="57">
      <c r="A48" s="39" t="s">
        <v>503</v>
      </c>
      <c r="B48" s="40" t="s">
        <v>943</v>
      </c>
      <c r="C48" s="41" t="s">
        <v>907</v>
      </c>
      <c r="D48" s="50" t="s">
        <v>979</v>
      </c>
      <c r="E48" s="25">
        <f>E49</f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 t="e">
        <f>Z49</f>
        <v>#REF!</v>
      </c>
      <c r="AA48" s="25">
        <v>0</v>
      </c>
      <c r="AB48" s="25">
        <v>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0</v>
      </c>
      <c r="BA48" s="25">
        <v>0</v>
      </c>
      <c r="BB48" s="25">
        <v>0</v>
      </c>
      <c r="BC48" s="25">
        <v>0</v>
      </c>
      <c r="BD48" s="25">
        <v>0</v>
      </c>
      <c r="BE48" s="25">
        <v>0</v>
      </c>
      <c r="BF48" s="25">
        <v>0</v>
      </c>
      <c r="BG48" s="25">
        <v>0</v>
      </c>
      <c r="BH48" s="25">
        <v>0</v>
      </c>
      <c r="BI48" s="25">
        <v>0</v>
      </c>
      <c r="BJ48" s="25">
        <v>0</v>
      </c>
      <c r="BK48" s="25">
        <v>0</v>
      </c>
      <c r="BL48" s="25">
        <v>0</v>
      </c>
      <c r="BM48" s="25">
        <v>0</v>
      </c>
      <c r="BN48" s="25">
        <v>0</v>
      </c>
      <c r="BO48" s="25">
        <v>0</v>
      </c>
      <c r="BP48" s="25">
        <v>0</v>
      </c>
      <c r="BQ48" s="25">
        <v>0</v>
      </c>
      <c r="BR48" s="25">
        <v>0</v>
      </c>
      <c r="BS48" s="25">
        <v>0</v>
      </c>
      <c r="BT48" s="25">
        <v>0</v>
      </c>
      <c r="BU48" s="25">
        <v>0</v>
      </c>
      <c r="BV48" s="25">
        <v>0</v>
      </c>
      <c r="BW48" s="25">
        <v>0</v>
      </c>
      <c r="BX48" s="25">
        <v>0</v>
      </c>
      <c r="BY48" s="25">
        <v>0</v>
      </c>
      <c r="BZ48" s="25">
        <v>0</v>
      </c>
      <c r="CA48" s="25">
        <v>0</v>
      </c>
      <c r="CB48" s="25">
        <v>0</v>
      </c>
      <c r="CC48" s="25">
        <v>0</v>
      </c>
      <c r="CD48" s="25"/>
    </row>
    <row r="49" spans="1:82" s="35" customFormat="1" ht="28.5">
      <c r="A49" s="39" t="s">
        <v>505</v>
      </c>
      <c r="B49" s="40" t="s">
        <v>944</v>
      </c>
      <c r="C49" s="41" t="s">
        <v>907</v>
      </c>
      <c r="D49" s="50" t="s">
        <v>979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 t="e">
        <f>#REF!</f>
        <v>#REF!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5">
        <v>0</v>
      </c>
      <c r="AT49" s="25">
        <v>0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5">
        <v>0</v>
      </c>
      <c r="BA49" s="25">
        <v>0</v>
      </c>
      <c r="BB49" s="25">
        <v>0</v>
      </c>
      <c r="BC49" s="25">
        <v>0</v>
      </c>
      <c r="BD49" s="25">
        <v>0</v>
      </c>
      <c r="BE49" s="25">
        <v>0</v>
      </c>
      <c r="BF49" s="25">
        <v>0</v>
      </c>
      <c r="BG49" s="25">
        <v>0</v>
      </c>
      <c r="BH49" s="25">
        <v>0</v>
      </c>
      <c r="BI49" s="25">
        <v>0</v>
      </c>
      <c r="BJ49" s="25">
        <v>0</v>
      </c>
      <c r="BK49" s="25">
        <v>0</v>
      </c>
      <c r="BL49" s="25">
        <v>0</v>
      </c>
      <c r="BM49" s="25">
        <v>0</v>
      </c>
      <c r="BN49" s="25">
        <v>0</v>
      </c>
      <c r="BO49" s="25">
        <v>0</v>
      </c>
      <c r="BP49" s="25">
        <v>0</v>
      </c>
      <c r="BQ49" s="25">
        <v>0</v>
      </c>
      <c r="BR49" s="25">
        <v>0</v>
      </c>
      <c r="BS49" s="25">
        <v>0</v>
      </c>
      <c r="BT49" s="25">
        <v>0</v>
      </c>
      <c r="BU49" s="25">
        <v>0</v>
      </c>
      <c r="BV49" s="25">
        <v>0</v>
      </c>
      <c r="BW49" s="25">
        <v>0</v>
      </c>
      <c r="BX49" s="25">
        <v>0</v>
      </c>
      <c r="BY49" s="25">
        <v>0</v>
      </c>
      <c r="BZ49" s="25">
        <v>0</v>
      </c>
      <c r="CA49" s="25">
        <v>0</v>
      </c>
      <c r="CB49" s="25">
        <v>0</v>
      </c>
      <c r="CC49" s="25">
        <v>0</v>
      </c>
      <c r="CD49" s="25"/>
    </row>
    <row r="50" spans="1:82" s="35" customFormat="1" ht="57">
      <c r="A50" s="39" t="s">
        <v>510</v>
      </c>
      <c r="B50" s="40" t="s">
        <v>945</v>
      </c>
      <c r="C50" s="41" t="s">
        <v>907</v>
      </c>
      <c r="D50" s="50" t="s">
        <v>979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5">
        <v>0</v>
      </c>
      <c r="AT50" s="25"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5">
        <v>0</v>
      </c>
      <c r="BA50" s="25">
        <v>0</v>
      </c>
      <c r="BB50" s="25">
        <v>0</v>
      </c>
      <c r="BC50" s="25">
        <v>0</v>
      </c>
      <c r="BD50" s="25">
        <v>0</v>
      </c>
      <c r="BE50" s="25">
        <v>0</v>
      </c>
      <c r="BF50" s="25">
        <v>0</v>
      </c>
      <c r="BG50" s="25">
        <v>0</v>
      </c>
      <c r="BH50" s="25">
        <v>0</v>
      </c>
      <c r="BI50" s="25">
        <v>0</v>
      </c>
      <c r="BJ50" s="25">
        <v>0</v>
      </c>
      <c r="BK50" s="25">
        <v>0</v>
      </c>
      <c r="BL50" s="25">
        <v>0</v>
      </c>
      <c r="BM50" s="25">
        <v>0</v>
      </c>
      <c r="BN50" s="25">
        <v>0</v>
      </c>
      <c r="BO50" s="25">
        <v>0</v>
      </c>
      <c r="BP50" s="25">
        <v>0</v>
      </c>
      <c r="BQ50" s="25">
        <v>0</v>
      </c>
      <c r="BR50" s="25">
        <v>0</v>
      </c>
      <c r="BS50" s="25">
        <v>0</v>
      </c>
      <c r="BT50" s="25">
        <v>0</v>
      </c>
      <c r="BU50" s="25">
        <v>0</v>
      </c>
      <c r="BV50" s="25">
        <v>0</v>
      </c>
      <c r="BW50" s="25">
        <v>0</v>
      </c>
      <c r="BX50" s="25">
        <v>0</v>
      </c>
      <c r="BY50" s="25">
        <v>0</v>
      </c>
      <c r="BZ50" s="25">
        <v>0</v>
      </c>
      <c r="CA50" s="25">
        <v>0</v>
      </c>
      <c r="CB50" s="25">
        <v>0</v>
      </c>
      <c r="CC50" s="25">
        <v>0</v>
      </c>
      <c r="CD50" s="25"/>
    </row>
    <row r="51" spans="1:82" s="35" customFormat="1" ht="42.75">
      <c r="A51" s="39" t="s">
        <v>518</v>
      </c>
      <c r="B51" s="40" t="s">
        <v>946</v>
      </c>
      <c r="C51" s="41" t="s">
        <v>907</v>
      </c>
      <c r="D51" s="50" t="s">
        <v>979</v>
      </c>
      <c r="E51" s="25">
        <v>0</v>
      </c>
      <c r="F51" s="25">
        <v>0</v>
      </c>
      <c r="G51" s="25">
        <f>G52</f>
        <v>1.93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  <c r="AI51" s="25">
        <f>AI52</f>
        <v>1.93</v>
      </c>
      <c r="AJ51" s="25">
        <v>0</v>
      </c>
      <c r="AK51" s="25">
        <v>0</v>
      </c>
      <c r="AL51" s="25">
        <v>0</v>
      </c>
      <c r="AM51" s="25">
        <v>0</v>
      </c>
      <c r="AN51" s="25">
        <v>0</v>
      </c>
      <c r="AO51" s="25">
        <v>0</v>
      </c>
      <c r="AP51" s="25">
        <v>0</v>
      </c>
      <c r="AQ51" s="25">
        <v>0</v>
      </c>
      <c r="AR51" s="25">
        <v>0</v>
      </c>
      <c r="AS51" s="25">
        <v>0</v>
      </c>
      <c r="AT51" s="25">
        <v>0</v>
      </c>
      <c r="AU51" s="25">
        <v>0</v>
      </c>
      <c r="AV51" s="25">
        <v>0</v>
      </c>
      <c r="AW51" s="25">
        <v>0</v>
      </c>
      <c r="AX51" s="25">
        <v>0</v>
      </c>
      <c r="AY51" s="25">
        <v>0</v>
      </c>
      <c r="AZ51" s="25">
        <v>0</v>
      </c>
      <c r="BA51" s="25">
        <v>0</v>
      </c>
      <c r="BB51" s="25">
        <v>0</v>
      </c>
      <c r="BC51" s="25">
        <v>0</v>
      </c>
      <c r="BD51" s="25">
        <v>0</v>
      </c>
      <c r="BE51" s="25">
        <v>0</v>
      </c>
      <c r="BF51" s="25">
        <v>0</v>
      </c>
      <c r="BG51" s="25">
        <v>0</v>
      </c>
      <c r="BH51" s="25">
        <v>0</v>
      </c>
      <c r="BI51" s="25">
        <v>0</v>
      </c>
      <c r="BJ51" s="25">
        <v>0</v>
      </c>
      <c r="BK51" s="25">
        <v>0</v>
      </c>
      <c r="BL51" s="25">
        <v>0</v>
      </c>
      <c r="BM51" s="25">
        <v>0</v>
      </c>
      <c r="BN51" s="25">
        <v>0</v>
      </c>
      <c r="BO51" s="25">
        <v>0</v>
      </c>
      <c r="BP51" s="25">
        <v>0</v>
      </c>
      <c r="BQ51" s="25">
        <v>0</v>
      </c>
      <c r="BR51" s="25">
        <v>0</v>
      </c>
      <c r="BS51" s="25">
        <v>0</v>
      </c>
      <c r="BT51" s="25">
        <v>0</v>
      </c>
      <c r="BU51" s="25">
        <v>0</v>
      </c>
      <c r="BV51" s="25">
        <v>0</v>
      </c>
      <c r="BW51" s="25">
        <v>0</v>
      </c>
      <c r="BX51" s="25">
        <v>0</v>
      </c>
      <c r="BY51" s="25">
        <v>0</v>
      </c>
      <c r="BZ51" s="25">
        <v>0</v>
      </c>
      <c r="CA51" s="25">
        <v>0</v>
      </c>
      <c r="CB51" s="25">
        <v>0</v>
      </c>
      <c r="CC51" s="25">
        <v>0</v>
      </c>
      <c r="CD51" s="25"/>
    </row>
    <row r="52" spans="1:82" s="35" customFormat="1" ht="28.5">
      <c r="A52" s="39" t="s">
        <v>947</v>
      </c>
      <c r="B52" s="40" t="s">
        <v>948</v>
      </c>
      <c r="C52" s="41" t="s">
        <v>907</v>
      </c>
      <c r="D52" s="50" t="s">
        <v>979</v>
      </c>
      <c r="E52" s="25">
        <v>0</v>
      </c>
      <c r="F52" s="25">
        <v>0</v>
      </c>
      <c r="G52" s="25">
        <f>G53</f>
        <v>1.93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f>AI53</f>
        <v>1.93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5">
        <v>0</v>
      </c>
      <c r="BA52" s="25">
        <v>0</v>
      </c>
      <c r="BB52" s="25">
        <v>0</v>
      </c>
      <c r="BC52" s="25">
        <v>0</v>
      </c>
      <c r="BD52" s="25">
        <v>0</v>
      </c>
      <c r="BE52" s="25">
        <v>0</v>
      </c>
      <c r="BF52" s="25">
        <v>0</v>
      </c>
      <c r="BG52" s="25">
        <v>0</v>
      </c>
      <c r="BH52" s="25">
        <v>0</v>
      </c>
      <c r="BI52" s="25">
        <v>0</v>
      </c>
      <c r="BJ52" s="25">
        <v>0</v>
      </c>
      <c r="BK52" s="25">
        <v>0</v>
      </c>
      <c r="BL52" s="25">
        <v>0</v>
      </c>
      <c r="BM52" s="25">
        <v>0</v>
      </c>
      <c r="BN52" s="25">
        <v>0</v>
      </c>
      <c r="BO52" s="25">
        <v>0</v>
      </c>
      <c r="BP52" s="25">
        <v>0</v>
      </c>
      <c r="BQ52" s="25">
        <v>0</v>
      </c>
      <c r="BR52" s="25">
        <v>0</v>
      </c>
      <c r="BS52" s="25">
        <v>0</v>
      </c>
      <c r="BT52" s="25">
        <v>0</v>
      </c>
      <c r="BU52" s="25">
        <v>0</v>
      </c>
      <c r="BV52" s="25">
        <v>0</v>
      </c>
      <c r="BW52" s="25">
        <v>0</v>
      </c>
      <c r="BX52" s="25">
        <v>0</v>
      </c>
      <c r="BY52" s="25">
        <v>0</v>
      </c>
      <c r="BZ52" s="25">
        <v>0</v>
      </c>
      <c r="CA52" s="25">
        <v>0</v>
      </c>
      <c r="CB52" s="25">
        <v>0</v>
      </c>
      <c r="CC52" s="25">
        <v>0</v>
      </c>
      <c r="CD52" s="25"/>
    </row>
    <row r="53" spans="1:82" ht="66" customHeight="1">
      <c r="A53" s="107" t="s">
        <v>947</v>
      </c>
      <c r="B53" s="45" t="s">
        <v>1048</v>
      </c>
      <c r="C53" s="46" t="s">
        <v>1035</v>
      </c>
      <c r="D53" s="49" t="s">
        <v>979</v>
      </c>
      <c r="E53" s="26">
        <v>0</v>
      </c>
      <c r="F53" s="26">
        <v>0</v>
      </c>
      <c r="G53" s="26">
        <f>AI53</f>
        <v>1.93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W53" s="26">
        <v>0</v>
      </c>
      <c r="X53" s="26">
        <v>0</v>
      </c>
      <c r="Y53" s="26">
        <v>0</v>
      </c>
      <c r="Z53" s="26">
        <v>0</v>
      </c>
      <c r="AA53" s="26">
        <v>0</v>
      </c>
      <c r="AB53" s="26">
        <v>0</v>
      </c>
      <c r="AC53" s="26">
        <v>0</v>
      </c>
      <c r="AD53" s="26">
        <v>0</v>
      </c>
      <c r="AE53" s="26">
        <v>0</v>
      </c>
      <c r="AF53" s="26">
        <v>0</v>
      </c>
      <c r="AG53" s="26">
        <v>0</v>
      </c>
      <c r="AH53" s="26">
        <v>0</v>
      </c>
      <c r="AI53" s="26">
        <v>1.93</v>
      </c>
      <c r="AJ53" s="26">
        <v>0</v>
      </c>
      <c r="AK53" s="26">
        <v>0</v>
      </c>
      <c r="AL53" s="26">
        <v>0</v>
      </c>
      <c r="AM53" s="26">
        <v>0</v>
      </c>
      <c r="AN53" s="26">
        <v>0</v>
      </c>
      <c r="AO53" s="26">
        <v>0</v>
      </c>
      <c r="AP53" s="26">
        <v>0</v>
      </c>
      <c r="AQ53" s="26">
        <v>0</v>
      </c>
      <c r="AR53" s="26">
        <v>0</v>
      </c>
      <c r="AS53" s="26">
        <v>0</v>
      </c>
      <c r="AT53" s="26">
        <v>0</v>
      </c>
      <c r="AU53" s="26">
        <v>0</v>
      </c>
      <c r="AV53" s="26">
        <v>0</v>
      </c>
      <c r="AW53" s="26">
        <v>0</v>
      </c>
      <c r="AX53" s="26">
        <v>0</v>
      </c>
      <c r="AY53" s="26">
        <v>0</v>
      </c>
      <c r="AZ53" s="26">
        <v>0</v>
      </c>
      <c r="BA53" s="26">
        <v>0</v>
      </c>
      <c r="BB53" s="26">
        <v>0</v>
      </c>
      <c r="BC53" s="26">
        <v>0</v>
      </c>
      <c r="BD53" s="26">
        <v>0</v>
      </c>
      <c r="BE53" s="26">
        <v>0</v>
      </c>
      <c r="BF53" s="26">
        <v>0</v>
      </c>
      <c r="BG53" s="26">
        <v>0</v>
      </c>
      <c r="BH53" s="26">
        <v>0</v>
      </c>
      <c r="BI53" s="26">
        <v>0</v>
      </c>
      <c r="BJ53" s="26">
        <v>0</v>
      </c>
      <c r="BK53" s="26">
        <v>0</v>
      </c>
      <c r="BL53" s="26">
        <v>0</v>
      </c>
      <c r="BM53" s="26">
        <v>0</v>
      </c>
      <c r="BN53" s="26">
        <v>0</v>
      </c>
      <c r="BO53" s="26">
        <v>0</v>
      </c>
      <c r="BP53" s="26">
        <v>0</v>
      </c>
      <c r="BQ53" s="26">
        <v>0</v>
      </c>
      <c r="BR53" s="26">
        <v>0</v>
      </c>
      <c r="BS53" s="26">
        <v>0</v>
      </c>
      <c r="BT53" s="26">
        <v>0</v>
      </c>
      <c r="BU53" s="26">
        <v>0</v>
      </c>
      <c r="BV53" s="26">
        <v>0</v>
      </c>
      <c r="BW53" s="26">
        <v>0</v>
      </c>
      <c r="BX53" s="26">
        <v>0</v>
      </c>
      <c r="BY53" s="26">
        <v>0</v>
      </c>
      <c r="BZ53" s="26">
        <v>0</v>
      </c>
      <c r="CA53" s="26">
        <v>0</v>
      </c>
      <c r="CB53" s="26">
        <v>0</v>
      </c>
      <c r="CC53" s="26">
        <v>0</v>
      </c>
      <c r="CD53" s="26"/>
    </row>
    <row r="54" spans="1:82" s="35" customFormat="1" ht="42.75">
      <c r="A54" s="39" t="s">
        <v>949</v>
      </c>
      <c r="B54" s="40" t="s">
        <v>950</v>
      </c>
      <c r="C54" s="41" t="s">
        <v>907</v>
      </c>
      <c r="D54" s="50" t="s">
        <v>979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5">
        <v>0</v>
      </c>
      <c r="AT54" s="25">
        <v>0</v>
      </c>
      <c r="AU54" s="25">
        <v>0</v>
      </c>
      <c r="AV54" s="25">
        <v>0</v>
      </c>
      <c r="AW54" s="25">
        <v>0</v>
      </c>
      <c r="AX54" s="25">
        <v>0</v>
      </c>
      <c r="AY54" s="25">
        <v>0</v>
      </c>
      <c r="AZ54" s="25">
        <v>0</v>
      </c>
      <c r="BA54" s="25">
        <v>0</v>
      </c>
      <c r="BB54" s="25">
        <v>0</v>
      </c>
      <c r="BC54" s="25">
        <v>0</v>
      </c>
      <c r="BD54" s="25">
        <v>0</v>
      </c>
      <c r="BE54" s="25">
        <v>0</v>
      </c>
      <c r="BF54" s="25">
        <v>0</v>
      </c>
      <c r="BG54" s="25">
        <v>0</v>
      </c>
      <c r="BH54" s="25">
        <v>0</v>
      </c>
      <c r="BI54" s="25">
        <v>0</v>
      </c>
      <c r="BJ54" s="25">
        <v>0</v>
      </c>
      <c r="BK54" s="25">
        <v>0</v>
      </c>
      <c r="BL54" s="25">
        <v>0</v>
      </c>
      <c r="BM54" s="25">
        <v>0</v>
      </c>
      <c r="BN54" s="25">
        <v>0</v>
      </c>
      <c r="BO54" s="25">
        <v>0</v>
      </c>
      <c r="BP54" s="25">
        <v>0</v>
      </c>
      <c r="BQ54" s="25">
        <v>0</v>
      </c>
      <c r="BR54" s="25">
        <v>0</v>
      </c>
      <c r="BS54" s="25">
        <v>0</v>
      </c>
      <c r="BT54" s="25">
        <v>0</v>
      </c>
      <c r="BU54" s="25">
        <v>0</v>
      </c>
      <c r="BV54" s="25">
        <v>0</v>
      </c>
      <c r="BW54" s="25">
        <v>0</v>
      </c>
      <c r="BX54" s="25">
        <v>0</v>
      </c>
      <c r="BY54" s="25">
        <v>0</v>
      </c>
      <c r="BZ54" s="25">
        <v>0</v>
      </c>
      <c r="CA54" s="25">
        <v>0</v>
      </c>
      <c r="CB54" s="25">
        <v>0</v>
      </c>
      <c r="CC54" s="25">
        <v>0</v>
      </c>
      <c r="CD54" s="25"/>
    </row>
    <row r="55" spans="1:82" s="35" customFormat="1" ht="42.75">
      <c r="A55" s="39" t="s">
        <v>520</v>
      </c>
      <c r="B55" s="40" t="s">
        <v>951</v>
      </c>
      <c r="C55" s="41" t="s">
        <v>907</v>
      </c>
      <c r="D55" s="50" t="s">
        <v>979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5">
        <v>0</v>
      </c>
      <c r="AT55" s="25">
        <v>0</v>
      </c>
      <c r="AU55" s="25">
        <v>0</v>
      </c>
      <c r="AV55" s="25">
        <v>0</v>
      </c>
      <c r="AW55" s="25">
        <v>0</v>
      </c>
      <c r="AX55" s="25">
        <v>0</v>
      </c>
      <c r="AY55" s="25">
        <v>0</v>
      </c>
      <c r="AZ55" s="25">
        <v>0</v>
      </c>
      <c r="BA55" s="25">
        <v>0</v>
      </c>
      <c r="BB55" s="25">
        <v>0</v>
      </c>
      <c r="BC55" s="25">
        <v>0</v>
      </c>
      <c r="BD55" s="25">
        <v>0</v>
      </c>
      <c r="BE55" s="25">
        <v>0</v>
      </c>
      <c r="BF55" s="25">
        <v>0</v>
      </c>
      <c r="BG55" s="25">
        <v>0</v>
      </c>
      <c r="BH55" s="25">
        <v>0</v>
      </c>
      <c r="BI55" s="25">
        <v>0</v>
      </c>
      <c r="BJ55" s="25">
        <v>0</v>
      </c>
      <c r="BK55" s="25">
        <v>0</v>
      </c>
      <c r="BL55" s="25">
        <v>0</v>
      </c>
      <c r="BM55" s="25">
        <v>0</v>
      </c>
      <c r="BN55" s="25">
        <v>0</v>
      </c>
      <c r="BO55" s="25">
        <v>0</v>
      </c>
      <c r="BP55" s="25">
        <v>0</v>
      </c>
      <c r="BQ55" s="25">
        <v>0</v>
      </c>
      <c r="BR55" s="25">
        <v>0</v>
      </c>
      <c r="BS55" s="25">
        <v>0</v>
      </c>
      <c r="BT55" s="25">
        <v>0</v>
      </c>
      <c r="BU55" s="25">
        <v>0</v>
      </c>
      <c r="BV55" s="25">
        <v>0</v>
      </c>
      <c r="BW55" s="25">
        <v>0</v>
      </c>
      <c r="BX55" s="25">
        <v>0</v>
      </c>
      <c r="BY55" s="25">
        <v>0</v>
      </c>
      <c r="BZ55" s="25">
        <v>0</v>
      </c>
      <c r="CA55" s="25">
        <v>0</v>
      </c>
      <c r="CB55" s="25">
        <v>0</v>
      </c>
      <c r="CC55" s="25">
        <v>0</v>
      </c>
      <c r="CD55" s="25"/>
    </row>
    <row r="56" spans="1:82" s="35" customFormat="1" ht="42.75">
      <c r="A56" s="39" t="s">
        <v>522</v>
      </c>
      <c r="B56" s="40" t="s">
        <v>952</v>
      </c>
      <c r="C56" s="41" t="s">
        <v>907</v>
      </c>
      <c r="D56" s="50" t="s">
        <v>979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v>0</v>
      </c>
      <c r="AH56" s="25">
        <v>0</v>
      </c>
      <c r="AI56" s="25">
        <v>0</v>
      </c>
      <c r="AJ56" s="25">
        <v>0</v>
      </c>
      <c r="AK56" s="25">
        <v>0</v>
      </c>
      <c r="AL56" s="25">
        <v>0</v>
      </c>
      <c r="AM56" s="25">
        <v>0</v>
      </c>
      <c r="AN56" s="25">
        <v>0</v>
      </c>
      <c r="AO56" s="25">
        <v>0</v>
      </c>
      <c r="AP56" s="25">
        <v>0</v>
      </c>
      <c r="AQ56" s="25">
        <v>0</v>
      </c>
      <c r="AR56" s="25">
        <v>0</v>
      </c>
      <c r="AS56" s="25">
        <v>0</v>
      </c>
      <c r="AT56" s="25">
        <v>0</v>
      </c>
      <c r="AU56" s="25">
        <v>0</v>
      </c>
      <c r="AV56" s="25">
        <v>0</v>
      </c>
      <c r="AW56" s="25">
        <v>0</v>
      </c>
      <c r="AX56" s="25">
        <v>0</v>
      </c>
      <c r="AY56" s="25">
        <v>0</v>
      </c>
      <c r="AZ56" s="25">
        <v>0</v>
      </c>
      <c r="BA56" s="25">
        <v>0</v>
      </c>
      <c r="BB56" s="25">
        <v>0</v>
      </c>
      <c r="BC56" s="25">
        <v>0</v>
      </c>
      <c r="BD56" s="25">
        <v>0</v>
      </c>
      <c r="BE56" s="25">
        <v>0</v>
      </c>
      <c r="BF56" s="25">
        <v>0</v>
      </c>
      <c r="BG56" s="25">
        <v>0</v>
      </c>
      <c r="BH56" s="25">
        <v>0</v>
      </c>
      <c r="BI56" s="25">
        <v>0</v>
      </c>
      <c r="BJ56" s="25">
        <v>0</v>
      </c>
      <c r="BK56" s="25">
        <v>0</v>
      </c>
      <c r="BL56" s="25">
        <v>0</v>
      </c>
      <c r="BM56" s="25">
        <v>0</v>
      </c>
      <c r="BN56" s="25">
        <v>0</v>
      </c>
      <c r="BO56" s="25">
        <v>0</v>
      </c>
      <c r="BP56" s="25">
        <v>0</v>
      </c>
      <c r="BQ56" s="25">
        <v>0</v>
      </c>
      <c r="BR56" s="25">
        <v>0</v>
      </c>
      <c r="BS56" s="25">
        <v>0</v>
      </c>
      <c r="BT56" s="25">
        <v>0</v>
      </c>
      <c r="BU56" s="25">
        <v>0</v>
      </c>
      <c r="BV56" s="25">
        <v>0</v>
      </c>
      <c r="BW56" s="25">
        <v>0</v>
      </c>
      <c r="BX56" s="25">
        <v>0</v>
      </c>
      <c r="BY56" s="25">
        <v>0</v>
      </c>
      <c r="BZ56" s="25">
        <v>0</v>
      </c>
      <c r="CA56" s="25">
        <v>0</v>
      </c>
      <c r="CB56" s="25">
        <v>0</v>
      </c>
      <c r="CC56" s="25">
        <v>0</v>
      </c>
      <c r="CD56" s="25"/>
    </row>
    <row r="57" spans="1:82" s="35" customFormat="1" ht="28.5">
      <c r="A57" s="39" t="s">
        <v>526</v>
      </c>
      <c r="B57" s="40" t="s">
        <v>953</v>
      </c>
      <c r="C57" s="41" t="s">
        <v>907</v>
      </c>
      <c r="D57" s="50" t="s">
        <v>979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5">
        <v>0</v>
      </c>
      <c r="AT57" s="25">
        <v>0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25">
        <v>0</v>
      </c>
      <c r="BA57" s="25">
        <v>0</v>
      </c>
      <c r="BB57" s="25">
        <v>0</v>
      </c>
      <c r="BC57" s="25">
        <v>0</v>
      </c>
      <c r="BD57" s="25">
        <v>0</v>
      </c>
      <c r="BE57" s="25">
        <v>0</v>
      </c>
      <c r="BF57" s="25">
        <v>0</v>
      </c>
      <c r="BG57" s="25">
        <v>0</v>
      </c>
      <c r="BH57" s="25">
        <v>0</v>
      </c>
      <c r="BI57" s="25">
        <v>0</v>
      </c>
      <c r="BJ57" s="25">
        <v>0</v>
      </c>
      <c r="BK57" s="25">
        <v>0</v>
      </c>
      <c r="BL57" s="25">
        <v>0</v>
      </c>
      <c r="BM57" s="25">
        <v>0</v>
      </c>
      <c r="BN57" s="25">
        <v>0</v>
      </c>
      <c r="BO57" s="25">
        <v>0</v>
      </c>
      <c r="BP57" s="25">
        <v>0</v>
      </c>
      <c r="BQ57" s="25">
        <v>0</v>
      </c>
      <c r="BR57" s="25">
        <v>0</v>
      </c>
      <c r="BS57" s="25">
        <v>0</v>
      </c>
      <c r="BT57" s="25">
        <v>0</v>
      </c>
      <c r="BU57" s="25">
        <v>0</v>
      </c>
      <c r="BV57" s="25">
        <v>0</v>
      </c>
      <c r="BW57" s="25">
        <v>0</v>
      </c>
      <c r="BX57" s="25">
        <v>0</v>
      </c>
      <c r="BY57" s="25">
        <v>0</v>
      </c>
      <c r="BZ57" s="25">
        <v>0</v>
      </c>
      <c r="CA57" s="25">
        <v>0</v>
      </c>
      <c r="CB57" s="25">
        <v>0</v>
      </c>
      <c r="CC57" s="25">
        <v>0</v>
      </c>
      <c r="CD57" s="25"/>
    </row>
    <row r="58" spans="1:82" s="35" customFormat="1" ht="28.5">
      <c r="A58" s="39" t="s">
        <v>527</v>
      </c>
      <c r="B58" s="40" t="s">
        <v>954</v>
      </c>
      <c r="C58" s="41" t="s">
        <v>907</v>
      </c>
      <c r="D58" s="50" t="s">
        <v>979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5">
        <v>0</v>
      </c>
      <c r="AT58" s="25">
        <v>0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25">
        <v>0</v>
      </c>
      <c r="BB58" s="25">
        <v>0</v>
      </c>
      <c r="BC58" s="25">
        <v>0</v>
      </c>
      <c r="BD58" s="25">
        <v>0</v>
      </c>
      <c r="BE58" s="25">
        <v>0</v>
      </c>
      <c r="BF58" s="25">
        <v>0</v>
      </c>
      <c r="BG58" s="25">
        <v>0</v>
      </c>
      <c r="BH58" s="25">
        <v>0</v>
      </c>
      <c r="BI58" s="25">
        <v>0</v>
      </c>
      <c r="BJ58" s="25">
        <v>0</v>
      </c>
      <c r="BK58" s="25">
        <v>0</v>
      </c>
      <c r="BL58" s="25">
        <v>0</v>
      </c>
      <c r="BM58" s="25">
        <v>0</v>
      </c>
      <c r="BN58" s="25">
        <v>0</v>
      </c>
      <c r="BO58" s="25">
        <v>0</v>
      </c>
      <c r="BP58" s="25">
        <v>0</v>
      </c>
      <c r="BQ58" s="25">
        <v>0</v>
      </c>
      <c r="BR58" s="25">
        <v>0</v>
      </c>
      <c r="BS58" s="25">
        <v>0</v>
      </c>
      <c r="BT58" s="25">
        <v>0</v>
      </c>
      <c r="BU58" s="25">
        <v>0</v>
      </c>
      <c r="BV58" s="25">
        <v>0</v>
      </c>
      <c r="BW58" s="25">
        <v>0</v>
      </c>
      <c r="BX58" s="25">
        <v>0</v>
      </c>
      <c r="BY58" s="25">
        <v>0</v>
      </c>
      <c r="BZ58" s="25">
        <v>0</v>
      </c>
      <c r="CA58" s="25">
        <v>0</v>
      </c>
      <c r="CB58" s="25">
        <v>0</v>
      </c>
      <c r="CC58" s="25">
        <v>0</v>
      </c>
      <c r="CD58" s="25"/>
    </row>
    <row r="59" spans="1:82" s="35" customFormat="1" ht="42.75">
      <c r="A59" s="39" t="s">
        <v>528</v>
      </c>
      <c r="B59" s="40" t="s">
        <v>955</v>
      </c>
      <c r="C59" s="41" t="s">
        <v>907</v>
      </c>
      <c r="D59" s="50" t="s">
        <v>979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5">
        <v>0</v>
      </c>
      <c r="AT59" s="25">
        <v>0</v>
      </c>
      <c r="AU59" s="25">
        <v>0</v>
      </c>
      <c r="AV59" s="25">
        <v>0</v>
      </c>
      <c r="AW59" s="25">
        <v>0</v>
      </c>
      <c r="AX59" s="25">
        <v>0</v>
      </c>
      <c r="AY59" s="25">
        <v>0</v>
      </c>
      <c r="AZ59" s="25">
        <v>0</v>
      </c>
      <c r="BA59" s="25">
        <v>0</v>
      </c>
      <c r="BB59" s="25">
        <v>0</v>
      </c>
      <c r="BC59" s="25">
        <v>0</v>
      </c>
      <c r="BD59" s="25">
        <v>0</v>
      </c>
      <c r="BE59" s="25">
        <v>0</v>
      </c>
      <c r="BF59" s="25">
        <v>0</v>
      </c>
      <c r="BG59" s="25">
        <v>0</v>
      </c>
      <c r="BH59" s="25">
        <v>0</v>
      </c>
      <c r="BI59" s="25">
        <v>0</v>
      </c>
      <c r="BJ59" s="25">
        <v>0</v>
      </c>
      <c r="BK59" s="25">
        <v>0</v>
      </c>
      <c r="BL59" s="25">
        <v>0</v>
      </c>
      <c r="BM59" s="25">
        <v>0</v>
      </c>
      <c r="BN59" s="25">
        <v>0</v>
      </c>
      <c r="BO59" s="25">
        <v>0</v>
      </c>
      <c r="BP59" s="25">
        <v>0</v>
      </c>
      <c r="BQ59" s="25">
        <v>0</v>
      </c>
      <c r="BR59" s="25">
        <v>0</v>
      </c>
      <c r="BS59" s="25">
        <v>0</v>
      </c>
      <c r="BT59" s="25">
        <v>0</v>
      </c>
      <c r="BU59" s="25">
        <v>0</v>
      </c>
      <c r="BV59" s="25">
        <v>0</v>
      </c>
      <c r="BW59" s="25">
        <v>0</v>
      </c>
      <c r="BX59" s="25">
        <v>0</v>
      </c>
      <c r="BY59" s="25">
        <v>0</v>
      </c>
      <c r="BZ59" s="25">
        <v>0</v>
      </c>
      <c r="CA59" s="25">
        <v>0</v>
      </c>
      <c r="CB59" s="25">
        <v>0</v>
      </c>
      <c r="CC59" s="25">
        <v>0</v>
      </c>
      <c r="CD59" s="25"/>
    </row>
    <row r="60" spans="1:82" s="35" customFormat="1" ht="42.75">
      <c r="A60" s="39" t="s">
        <v>529</v>
      </c>
      <c r="B60" s="40" t="s">
        <v>956</v>
      </c>
      <c r="C60" s="41" t="s">
        <v>907</v>
      </c>
      <c r="D60" s="50" t="s">
        <v>979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5">
        <v>0</v>
      </c>
      <c r="AT60" s="25">
        <v>0</v>
      </c>
      <c r="AU60" s="25">
        <v>0</v>
      </c>
      <c r="AV60" s="25">
        <v>0</v>
      </c>
      <c r="AW60" s="25">
        <v>0</v>
      </c>
      <c r="AX60" s="25">
        <v>0</v>
      </c>
      <c r="AY60" s="25">
        <v>0</v>
      </c>
      <c r="AZ60" s="25">
        <v>0</v>
      </c>
      <c r="BA60" s="25">
        <v>0</v>
      </c>
      <c r="BB60" s="25">
        <v>0</v>
      </c>
      <c r="BC60" s="25">
        <v>0</v>
      </c>
      <c r="BD60" s="25">
        <v>0</v>
      </c>
      <c r="BE60" s="25">
        <v>0</v>
      </c>
      <c r="BF60" s="25">
        <v>0</v>
      </c>
      <c r="BG60" s="25">
        <v>0</v>
      </c>
      <c r="BH60" s="25">
        <v>0</v>
      </c>
      <c r="BI60" s="25">
        <v>0</v>
      </c>
      <c r="BJ60" s="25">
        <v>0</v>
      </c>
      <c r="BK60" s="25">
        <v>0</v>
      </c>
      <c r="BL60" s="25">
        <v>0</v>
      </c>
      <c r="BM60" s="25">
        <v>0</v>
      </c>
      <c r="BN60" s="25">
        <v>0</v>
      </c>
      <c r="BO60" s="25">
        <v>0</v>
      </c>
      <c r="BP60" s="25">
        <v>0</v>
      </c>
      <c r="BQ60" s="25">
        <v>0</v>
      </c>
      <c r="BR60" s="25">
        <v>0</v>
      </c>
      <c r="BS60" s="25">
        <v>0</v>
      </c>
      <c r="BT60" s="25">
        <v>0</v>
      </c>
      <c r="BU60" s="25">
        <v>0</v>
      </c>
      <c r="BV60" s="25">
        <v>0</v>
      </c>
      <c r="BW60" s="25">
        <v>0</v>
      </c>
      <c r="BX60" s="25">
        <v>0</v>
      </c>
      <c r="BY60" s="25">
        <v>0</v>
      </c>
      <c r="BZ60" s="25">
        <v>0</v>
      </c>
      <c r="CA60" s="25">
        <v>0</v>
      </c>
      <c r="CB60" s="25">
        <v>0</v>
      </c>
      <c r="CC60" s="25">
        <v>0</v>
      </c>
      <c r="CD60" s="25"/>
    </row>
    <row r="61" spans="1:82" s="35" customFormat="1" ht="42.75">
      <c r="A61" s="39" t="s">
        <v>530</v>
      </c>
      <c r="B61" s="40" t="s">
        <v>957</v>
      </c>
      <c r="C61" s="41" t="s">
        <v>907</v>
      </c>
      <c r="D61" s="50" t="s">
        <v>979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  <c r="AI61" s="25">
        <v>0</v>
      </c>
      <c r="AJ61" s="25">
        <v>0</v>
      </c>
      <c r="AK61" s="25">
        <v>0</v>
      </c>
      <c r="AL61" s="25">
        <v>0</v>
      </c>
      <c r="AM61" s="25">
        <v>0</v>
      </c>
      <c r="AN61" s="25">
        <v>0</v>
      </c>
      <c r="AO61" s="25">
        <v>0</v>
      </c>
      <c r="AP61" s="25">
        <v>0</v>
      </c>
      <c r="AQ61" s="25">
        <v>0</v>
      </c>
      <c r="AR61" s="25">
        <v>0</v>
      </c>
      <c r="AS61" s="25">
        <v>0</v>
      </c>
      <c r="AT61" s="25">
        <v>0</v>
      </c>
      <c r="AU61" s="25">
        <v>0</v>
      </c>
      <c r="AV61" s="25">
        <v>0</v>
      </c>
      <c r="AW61" s="25">
        <v>0</v>
      </c>
      <c r="AX61" s="25">
        <v>0</v>
      </c>
      <c r="AY61" s="25">
        <v>0</v>
      </c>
      <c r="AZ61" s="25">
        <v>0</v>
      </c>
      <c r="BA61" s="25">
        <v>0</v>
      </c>
      <c r="BB61" s="25">
        <v>0</v>
      </c>
      <c r="BC61" s="25">
        <v>0</v>
      </c>
      <c r="BD61" s="25">
        <v>0</v>
      </c>
      <c r="BE61" s="25">
        <v>0</v>
      </c>
      <c r="BF61" s="25">
        <v>0</v>
      </c>
      <c r="BG61" s="25">
        <v>0</v>
      </c>
      <c r="BH61" s="25">
        <v>0</v>
      </c>
      <c r="BI61" s="25">
        <v>0</v>
      </c>
      <c r="BJ61" s="25">
        <v>0</v>
      </c>
      <c r="BK61" s="25">
        <v>0</v>
      </c>
      <c r="BL61" s="25">
        <v>0</v>
      </c>
      <c r="BM61" s="25">
        <v>0</v>
      </c>
      <c r="BN61" s="25">
        <v>0</v>
      </c>
      <c r="BO61" s="25">
        <v>0</v>
      </c>
      <c r="BP61" s="25">
        <v>0</v>
      </c>
      <c r="BQ61" s="25">
        <v>0</v>
      </c>
      <c r="BR61" s="25">
        <v>0</v>
      </c>
      <c r="BS61" s="25">
        <v>0</v>
      </c>
      <c r="BT61" s="25">
        <v>0</v>
      </c>
      <c r="BU61" s="25">
        <v>0</v>
      </c>
      <c r="BV61" s="25">
        <v>0</v>
      </c>
      <c r="BW61" s="25">
        <v>0</v>
      </c>
      <c r="BX61" s="25">
        <v>0</v>
      </c>
      <c r="BY61" s="25">
        <v>0</v>
      </c>
      <c r="BZ61" s="25">
        <v>0</v>
      </c>
      <c r="CA61" s="25">
        <v>0</v>
      </c>
      <c r="CB61" s="25">
        <v>0</v>
      </c>
      <c r="CC61" s="25">
        <v>0</v>
      </c>
      <c r="CD61" s="25"/>
    </row>
    <row r="62" spans="1:82" s="35" customFormat="1" ht="42.75">
      <c r="A62" s="39" t="s">
        <v>531</v>
      </c>
      <c r="B62" s="40" t="s">
        <v>958</v>
      </c>
      <c r="C62" s="41" t="s">
        <v>907</v>
      </c>
      <c r="D62" s="50" t="s">
        <v>979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25">
        <v>0</v>
      </c>
      <c r="AK62" s="25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0</v>
      </c>
      <c r="AZ62" s="25">
        <v>0</v>
      </c>
      <c r="BA62" s="25">
        <v>0</v>
      </c>
      <c r="BB62" s="25">
        <v>0</v>
      </c>
      <c r="BC62" s="25">
        <v>0</v>
      </c>
      <c r="BD62" s="25">
        <v>0</v>
      </c>
      <c r="BE62" s="25">
        <v>0</v>
      </c>
      <c r="BF62" s="25">
        <v>0</v>
      </c>
      <c r="BG62" s="25">
        <v>0</v>
      </c>
      <c r="BH62" s="25">
        <v>0</v>
      </c>
      <c r="BI62" s="25">
        <v>0</v>
      </c>
      <c r="BJ62" s="25">
        <v>0</v>
      </c>
      <c r="BK62" s="25">
        <v>0</v>
      </c>
      <c r="BL62" s="25">
        <v>0</v>
      </c>
      <c r="BM62" s="25">
        <v>0</v>
      </c>
      <c r="BN62" s="25">
        <v>0</v>
      </c>
      <c r="BO62" s="25">
        <v>0</v>
      </c>
      <c r="BP62" s="25">
        <v>0</v>
      </c>
      <c r="BQ62" s="25">
        <v>0</v>
      </c>
      <c r="BR62" s="25">
        <v>0</v>
      </c>
      <c r="BS62" s="25">
        <v>0</v>
      </c>
      <c r="BT62" s="25">
        <v>0</v>
      </c>
      <c r="BU62" s="25">
        <v>0</v>
      </c>
      <c r="BV62" s="25">
        <v>0</v>
      </c>
      <c r="BW62" s="25">
        <v>0</v>
      </c>
      <c r="BX62" s="25">
        <v>0</v>
      </c>
      <c r="BY62" s="25">
        <v>0</v>
      </c>
      <c r="BZ62" s="25">
        <v>0</v>
      </c>
      <c r="CA62" s="25">
        <v>0</v>
      </c>
      <c r="CB62" s="25">
        <v>0</v>
      </c>
      <c r="CC62" s="25">
        <v>0</v>
      </c>
      <c r="CD62" s="25"/>
    </row>
    <row r="63" spans="1:82" s="35" customFormat="1" ht="42.75">
      <c r="A63" s="39" t="s">
        <v>959</v>
      </c>
      <c r="B63" s="40" t="s">
        <v>960</v>
      </c>
      <c r="C63" s="41" t="s">
        <v>907</v>
      </c>
      <c r="D63" s="50" t="s">
        <v>979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5">
        <v>0</v>
      </c>
      <c r="AT63" s="25">
        <v>0</v>
      </c>
      <c r="AU63" s="25">
        <v>0</v>
      </c>
      <c r="AV63" s="25">
        <v>0</v>
      </c>
      <c r="AW63" s="25">
        <v>0</v>
      </c>
      <c r="AX63" s="25">
        <v>0</v>
      </c>
      <c r="AY63" s="25">
        <v>0</v>
      </c>
      <c r="AZ63" s="25">
        <v>0</v>
      </c>
      <c r="BA63" s="25">
        <v>0</v>
      </c>
      <c r="BB63" s="25">
        <v>0</v>
      </c>
      <c r="BC63" s="25">
        <v>0</v>
      </c>
      <c r="BD63" s="25">
        <v>0</v>
      </c>
      <c r="BE63" s="25">
        <v>0</v>
      </c>
      <c r="BF63" s="25">
        <v>0</v>
      </c>
      <c r="BG63" s="25">
        <v>0</v>
      </c>
      <c r="BH63" s="25">
        <v>0</v>
      </c>
      <c r="BI63" s="25">
        <v>0</v>
      </c>
      <c r="BJ63" s="25">
        <v>0</v>
      </c>
      <c r="BK63" s="25">
        <v>0</v>
      </c>
      <c r="BL63" s="25">
        <v>0</v>
      </c>
      <c r="BM63" s="25">
        <v>0</v>
      </c>
      <c r="BN63" s="25">
        <v>0</v>
      </c>
      <c r="BO63" s="25">
        <v>0</v>
      </c>
      <c r="BP63" s="25">
        <v>0</v>
      </c>
      <c r="BQ63" s="25">
        <v>0</v>
      </c>
      <c r="BR63" s="25">
        <v>0</v>
      </c>
      <c r="BS63" s="25">
        <v>0</v>
      </c>
      <c r="BT63" s="25">
        <v>0</v>
      </c>
      <c r="BU63" s="25">
        <v>0</v>
      </c>
      <c r="BV63" s="25">
        <v>0</v>
      </c>
      <c r="BW63" s="25">
        <v>0</v>
      </c>
      <c r="BX63" s="25">
        <v>0</v>
      </c>
      <c r="BY63" s="25">
        <v>0</v>
      </c>
      <c r="BZ63" s="25">
        <v>0</v>
      </c>
      <c r="CA63" s="25">
        <v>0</v>
      </c>
      <c r="CB63" s="25">
        <v>0</v>
      </c>
      <c r="CC63" s="25">
        <v>0</v>
      </c>
      <c r="CD63" s="25"/>
    </row>
    <row r="64" spans="1:82" s="35" customFormat="1" ht="42.75">
      <c r="A64" s="39" t="s">
        <v>961</v>
      </c>
      <c r="B64" s="40" t="s">
        <v>962</v>
      </c>
      <c r="C64" s="41" t="s">
        <v>907</v>
      </c>
      <c r="D64" s="50" t="s">
        <v>979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5">
        <v>0</v>
      </c>
      <c r="AT64" s="25">
        <v>0</v>
      </c>
      <c r="AU64" s="25">
        <v>0</v>
      </c>
      <c r="AV64" s="25">
        <v>0</v>
      </c>
      <c r="AW64" s="25">
        <v>0</v>
      </c>
      <c r="AX64" s="25">
        <v>0</v>
      </c>
      <c r="AY64" s="25">
        <v>0</v>
      </c>
      <c r="AZ64" s="25">
        <v>0</v>
      </c>
      <c r="BA64" s="25">
        <v>0</v>
      </c>
      <c r="BB64" s="25">
        <v>0</v>
      </c>
      <c r="BC64" s="25">
        <v>0</v>
      </c>
      <c r="BD64" s="25">
        <v>0</v>
      </c>
      <c r="BE64" s="25">
        <v>0</v>
      </c>
      <c r="BF64" s="25">
        <v>0</v>
      </c>
      <c r="BG64" s="25">
        <v>0</v>
      </c>
      <c r="BH64" s="25">
        <v>0</v>
      </c>
      <c r="BI64" s="25">
        <v>0</v>
      </c>
      <c r="BJ64" s="25">
        <v>0</v>
      </c>
      <c r="BK64" s="25">
        <v>0</v>
      </c>
      <c r="BL64" s="25">
        <v>0</v>
      </c>
      <c r="BM64" s="25">
        <v>0</v>
      </c>
      <c r="BN64" s="25">
        <v>0</v>
      </c>
      <c r="BO64" s="25">
        <v>0</v>
      </c>
      <c r="BP64" s="25">
        <v>0</v>
      </c>
      <c r="BQ64" s="25">
        <v>0</v>
      </c>
      <c r="BR64" s="25">
        <v>0</v>
      </c>
      <c r="BS64" s="25">
        <v>0</v>
      </c>
      <c r="BT64" s="25">
        <v>0</v>
      </c>
      <c r="BU64" s="25">
        <v>0</v>
      </c>
      <c r="BV64" s="25">
        <v>0</v>
      </c>
      <c r="BW64" s="25">
        <v>0</v>
      </c>
      <c r="BX64" s="25">
        <v>0</v>
      </c>
      <c r="BY64" s="25">
        <v>0</v>
      </c>
      <c r="BZ64" s="25">
        <v>0</v>
      </c>
      <c r="CA64" s="25">
        <v>0</v>
      </c>
      <c r="CB64" s="25">
        <v>0</v>
      </c>
      <c r="CC64" s="25">
        <v>0</v>
      </c>
      <c r="CD64" s="25"/>
    </row>
    <row r="65" spans="1:82" s="35" customFormat="1" ht="28.5">
      <c r="A65" s="39" t="s">
        <v>963</v>
      </c>
      <c r="B65" s="40" t="s">
        <v>964</v>
      </c>
      <c r="C65" s="41" t="s">
        <v>907</v>
      </c>
      <c r="D65" s="50" t="s">
        <v>979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5">
        <v>0</v>
      </c>
      <c r="AT65" s="25">
        <v>0</v>
      </c>
      <c r="AU65" s="25">
        <v>0</v>
      </c>
      <c r="AV65" s="25">
        <v>0</v>
      </c>
      <c r="AW65" s="25">
        <v>0</v>
      </c>
      <c r="AX65" s="25">
        <v>0</v>
      </c>
      <c r="AY65" s="25">
        <v>0</v>
      </c>
      <c r="AZ65" s="25">
        <v>0</v>
      </c>
      <c r="BA65" s="25">
        <v>0</v>
      </c>
      <c r="BB65" s="25">
        <v>0</v>
      </c>
      <c r="BC65" s="25">
        <v>0</v>
      </c>
      <c r="BD65" s="25">
        <v>0</v>
      </c>
      <c r="BE65" s="25">
        <v>0</v>
      </c>
      <c r="BF65" s="25">
        <v>0</v>
      </c>
      <c r="BG65" s="25">
        <v>0</v>
      </c>
      <c r="BH65" s="25">
        <v>0</v>
      </c>
      <c r="BI65" s="25">
        <v>0</v>
      </c>
      <c r="BJ65" s="25">
        <v>0</v>
      </c>
      <c r="BK65" s="25">
        <v>0</v>
      </c>
      <c r="BL65" s="25">
        <v>0</v>
      </c>
      <c r="BM65" s="25">
        <v>0</v>
      </c>
      <c r="BN65" s="25">
        <v>0</v>
      </c>
      <c r="BO65" s="25">
        <v>0</v>
      </c>
      <c r="BP65" s="25">
        <v>0</v>
      </c>
      <c r="BQ65" s="25">
        <v>0</v>
      </c>
      <c r="BR65" s="25">
        <v>0</v>
      </c>
      <c r="BS65" s="25">
        <v>0</v>
      </c>
      <c r="BT65" s="25">
        <v>0</v>
      </c>
      <c r="BU65" s="25">
        <v>0</v>
      </c>
      <c r="BV65" s="25">
        <v>0</v>
      </c>
      <c r="BW65" s="25">
        <v>0</v>
      </c>
      <c r="BX65" s="25">
        <v>0</v>
      </c>
      <c r="BY65" s="25">
        <v>0</v>
      </c>
      <c r="BZ65" s="25">
        <v>0</v>
      </c>
      <c r="CA65" s="25">
        <v>0</v>
      </c>
      <c r="CB65" s="25">
        <v>0</v>
      </c>
      <c r="CC65" s="25">
        <v>0</v>
      </c>
      <c r="CD65" s="25"/>
    </row>
    <row r="66" spans="1:82" s="35" customFormat="1" ht="42.75">
      <c r="A66" s="39" t="s">
        <v>965</v>
      </c>
      <c r="B66" s="40" t="s">
        <v>966</v>
      </c>
      <c r="C66" s="41" t="s">
        <v>907</v>
      </c>
      <c r="D66" s="50" t="s">
        <v>979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25">
        <v>0</v>
      </c>
      <c r="AK66" s="25">
        <v>0</v>
      </c>
      <c r="AL66" s="25">
        <v>0</v>
      </c>
      <c r="AM66" s="25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5">
        <v>0</v>
      </c>
      <c r="AT66" s="25">
        <v>0</v>
      </c>
      <c r="AU66" s="25">
        <v>0</v>
      </c>
      <c r="AV66" s="25">
        <v>0</v>
      </c>
      <c r="AW66" s="25">
        <v>0</v>
      </c>
      <c r="AX66" s="25">
        <v>0</v>
      </c>
      <c r="AY66" s="25">
        <v>0</v>
      </c>
      <c r="AZ66" s="25">
        <v>0</v>
      </c>
      <c r="BA66" s="25">
        <v>0</v>
      </c>
      <c r="BB66" s="25">
        <v>0</v>
      </c>
      <c r="BC66" s="25">
        <v>0</v>
      </c>
      <c r="BD66" s="25">
        <v>0</v>
      </c>
      <c r="BE66" s="25">
        <v>0</v>
      </c>
      <c r="BF66" s="25">
        <v>0</v>
      </c>
      <c r="BG66" s="25">
        <v>0</v>
      </c>
      <c r="BH66" s="25">
        <v>0</v>
      </c>
      <c r="BI66" s="25">
        <v>0</v>
      </c>
      <c r="BJ66" s="25">
        <v>0</v>
      </c>
      <c r="BK66" s="25">
        <v>0</v>
      </c>
      <c r="BL66" s="25">
        <v>0</v>
      </c>
      <c r="BM66" s="25">
        <v>0</v>
      </c>
      <c r="BN66" s="25">
        <v>0</v>
      </c>
      <c r="BO66" s="25">
        <v>0</v>
      </c>
      <c r="BP66" s="25">
        <v>0</v>
      </c>
      <c r="BQ66" s="25">
        <v>0</v>
      </c>
      <c r="BR66" s="25">
        <v>0</v>
      </c>
      <c r="BS66" s="25">
        <v>0</v>
      </c>
      <c r="BT66" s="25">
        <v>0</v>
      </c>
      <c r="BU66" s="25">
        <v>0</v>
      </c>
      <c r="BV66" s="25">
        <v>0</v>
      </c>
      <c r="BW66" s="25">
        <v>0</v>
      </c>
      <c r="BX66" s="25">
        <v>0</v>
      </c>
      <c r="BY66" s="25">
        <v>0</v>
      </c>
      <c r="BZ66" s="25">
        <v>0</v>
      </c>
      <c r="CA66" s="25">
        <v>0</v>
      </c>
      <c r="CB66" s="25">
        <v>0</v>
      </c>
      <c r="CC66" s="25">
        <v>0</v>
      </c>
      <c r="CD66" s="25"/>
    </row>
    <row r="67" spans="1:82" s="35" customFormat="1" ht="57">
      <c r="A67" s="39" t="s">
        <v>94</v>
      </c>
      <c r="B67" s="40" t="s">
        <v>967</v>
      </c>
      <c r="C67" s="41" t="s">
        <v>907</v>
      </c>
      <c r="D67" s="50" t="s">
        <v>979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0</v>
      </c>
      <c r="AZ67" s="25">
        <v>0</v>
      </c>
      <c r="BA67" s="25">
        <v>0</v>
      </c>
      <c r="BB67" s="25">
        <v>0</v>
      </c>
      <c r="BC67" s="25">
        <v>0</v>
      </c>
      <c r="BD67" s="25">
        <v>0</v>
      </c>
      <c r="BE67" s="25">
        <v>0</v>
      </c>
      <c r="BF67" s="25">
        <v>0</v>
      </c>
      <c r="BG67" s="25">
        <v>0</v>
      </c>
      <c r="BH67" s="25">
        <v>0</v>
      </c>
      <c r="BI67" s="25">
        <v>0</v>
      </c>
      <c r="BJ67" s="25">
        <v>0</v>
      </c>
      <c r="BK67" s="25">
        <v>0</v>
      </c>
      <c r="BL67" s="25">
        <v>0</v>
      </c>
      <c r="BM67" s="25">
        <v>0</v>
      </c>
      <c r="BN67" s="25">
        <v>0</v>
      </c>
      <c r="BO67" s="25">
        <v>0</v>
      </c>
      <c r="BP67" s="25">
        <v>0</v>
      </c>
      <c r="BQ67" s="25">
        <v>0</v>
      </c>
      <c r="BR67" s="25">
        <v>0</v>
      </c>
      <c r="BS67" s="25">
        <v>0</v>
      </c>
      <c r="BT67" s="25">
        <v>0</v>
      </c>
      <c r="BU67" s="25">
        <v>0</v>
      </c>
      <c r="BV67" s="25">
        <v>0</v>
      </c>
      <c r="BW67" s="25">
        <v>0</v>
      </c>
      <c r="BX67" s="25">
        <v>0</v>
      </c>
      <c r="BY67" s="25">
        <v>0</v>
      </c>
      <c r="BZ67" s="25">
        <v>0</v>
      </c>
      <c r="CA67" s="25">
        <v>0</v>
      </c>
      <c r="CB67" s="25">
        <v>0</v>
      </c>
      <c r="CC67" s="25">
        <v>0</v>
      </c>
      <c r="CD67" s="25"/>
    </row>
    <row r="68" spans="1:82" s="35" customFormat="1" ht="57">
      <c r="A68" s="39" t="s">
        <v>968</v>
      </c>
      <c r="B68" s="40" t="s">
        <v>969</v>
      </c>
      <c r="C68" s="41" t="s">
        <v>907</v>
      </c>
      <c r="D68" s="50" t="s">
        <v>979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5">
        <v>0</v>
      </c>
      <c r="AT68" s="25">
        <v>0</v>
      </c>
      <c r="AU68" s="25">
        <v>0</v>
      </c>
      <c r="AV68" s="25">
        <v>0</v>
      </c>
      <c r="AW68" s="25">
        <v>0</v>
      </c>
      <c r="AX68" s="25">
        <v>0</v>
      </c>
      <c r="AY68" s="25">
        <v>0</v>
      </c>
      <c r="AZ68" s="25">
        <v>0</v>
      </c>
      <c r="BA68" s="25">
        <v>0</v>
      </c>
      <c r="BB68" s="25">
        <v>0</v>
      </c>
      <c r="BC68" s="25">
        <v>0</v>
      </c>
      <c r="BD68" s="25">
        <v>0</v>
      </c>
      <c r="BE68" s="25">
        <v>0</v>
      </c>
      <c r="BF68" s="25">
        <v>0</v>
      </c>
      <c r="BG68" s="25">
        <v>0</v>
      </c>
      <c r="BH68" s="25">
        <v>0</v>
      </c>
      <c r="BI68" s="25">
        <v>0</v>
      </c>
      <c r="BJ68" s="25">
        <v>0</v>
      </c>
      <c r="BK68" s="25">
        <v>0</v>
      </c>
      <c r="BL68" s="25">
        <v>0</v>
      </c>
      <c r="BM68" s="25">
        <v>0</v>
      </c>
      <c r="BN68" s="25">
        <v>0</v>
      </c>
      <c r="BO68" s="25">
        <v>0</v>
      </c>
      <c r="BP68" s="25">
        <v>0</v>
      </c>
      <c r="BQ68" s="25">
        <v>0</v>
      </c>
      <c r="BR68" s="25">
        <v>0</v>
      </c>
      <c r="BS68" s="25">
        <v>0</v>
      </c>
      <c r="BT68" s="25">
        <v>0</v>
      </c>
      <c r="BU68" s="25">
        <v>0</v>
      </c>
      <c r="BV68" s="25">
        <v>0</v>
      </c>
      <c r="BW68" s="25">
        <v>0</v>
      </c>
      <c r="BX68" s="25">
        <v>0</v>
      </c>
      <c r="BY68" s="25">
        <v>0</v>
      </c>
      <c r="BZ68" s="25">
        <v>0</v>
      </c>
      <c r="CA68" s="25">
        <v>0</v>
      </c>
      <c r="CB68" s="25">
        <v>0</v>
      </c>
      <c r="CC68" s="25">
        <v>0</v>
      </c>
      <c r="CD68" s="25"/>
    </row>
    <row r="69" spans="1:82" s="35" customFormat="1" ht="57">
      <c r="A69" s="39" t="s">
        <v>970</v>
      </c>
      <c r="B69" s="40" t="s">
        <v>971</v>
      </c>
      <c r="C69" s="41" t="s">
        <v>907</v>
      </c>
      <c r="D69" s="50" t="s">
        <v>979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0</v>
      </c>
      <c r="AZ69" s="25">
        <v>0</v>
      </c>
      <c r="BA69" s="25">
        <v>0</v>
      </c>
      <c r="BB69" s="25">
        <v>0</v>
      </c>
      <c r="BC69" s="25">
        <v>0</v>
      </c>
      <c r="BD69" s="25">
        <v>0</v>
      </c>
      <c r="BE69" s="25">
        <v>0</v>
      </c>
      <c r="BF69" s="25">
        <v>0</v>
      </c>
      <c r="BG69" s="25">
        <v>0</v>
      </c>
      <c r="BH69" s="25">
        <v>0</v>
      </c>
      <c r="BI69" s="25">
        <v>0</v>
      </c>
      <c r="BJ69" s="25">
        <v>0</v>
      </c>
      <c r="BK69" s="25">
        <v>0</v>
      </c>
      <c r="BL69" s="25">
        <v>0</v>
      </c>
      <c r="BM69" s="25">
        <v>0</v>
      </c>
      <c r="BN69" s="25">
        <v>0</v>
      </c>
      <c r="BO69" s="25">
        <v>0</v>
      </c>
      <c r="BP69" s="25">
        <v>0</v>
      </c>
      <c r="BQ69" s="25">
        <v>0</v>
      </c>
      <c r="BR69" s="25">
        <v>0</v>
      </c>
      <c r="BS69" s="25">
        <v>0</v>
      </c>
      <c r="BT69" s="25">
        <v>0</v>
      </c>
      <c r="BU69" s="25">
        <v>0</v>
      </c>
      <c r="BV69" s="25">
        <v>0</v>
      </c>
      <c r="BW69" s="25">
        <v>0</v>
      </c>
      <c r="BX69" s="25">
        <v>0</v>
      </c>
      <c r="BY69" s="25">
        <v>0</v>
      </c>
      <c r="BZ69" s="25">
        <v>0</v>
      </c>
      <c r="CA69" s="25">
        <v>0</v>
      </c>
      <c r="CB69" s="25">
        <v>0</v>
      </c>
      <c r="CC69" s="25">
        <v>0</v>
      </c>
      <c r="CD69" s="25"/>
    </row>
    <row r="70" spans="1:82" s="35" customFormat="1" ht="42.75">
      <c r="A70" s="39" t="s">
        <v>96</v>
      </c>
      <c r="B70" s="40" t="s">
        <v>972</v>
      </c>
      <c r="C70" s="41" t="s">
        <v>907</v>
      </c>
      <c r="D70" s="50" t="s">
        <v>979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5">
        <v>0</v>
      </c>
      <c r="AT70" s="25">
        <v>0</v>
      </c>
      <c r="AU70" s="25">
        <v>0</v>
      </c>
      <c r="AV70" s="25">
        <v>0</v>
      </c>
      <c r="AW70" s="25">
        <v>0</v>
      </c>
      <c r="AX70" s="25">
        <v>0</v>
      </c>
      <c r="AY70" s="25">
        <v>0</v>
      </c>
      <c r="AZ70" s="25">
        <v>0</v>
      </c>
      <c r="BA70" s="25">
        <v>0</v>
      </c>
      <c r="BB70" s="25">
        <v>0</v>
      </c>
      <c r="BC70" s="25">
        <v>0</v>
      </c>
      <c r="BD70" s="25">
        <v>0</v>
      </c>
      <c r="BE70" s="25">
        <v>0</v>
      </c>
      <c r="BF70" s="25">
        <v>0</v>
      </c>
      <c r="BG70" s="25">
        <v>0</v>
      </c>
      <c r="BH70" s="25">
        <v>0</v>
      </c>
      <c r="BI70" s="25">
        <v>0</v>
      </c>
      <c r="BJ70" s="25">
        <v>0</v>
      </c>
      <c r="BK70" s="25">
        <v>0</v>
      </c>
      <c r="BL70" s="25">
        <v>0</v>
      </c>
      <c r="BM70" s="25">
        <v>0</v>
      </c>
      <c r="BN70" s="25">
        <v>0</v>
      </c>
      <c r="BO70" s="25">
        <v>0</v>
      </c>
      <c r="BP70" s="25">
        <v>0</v>
      </c>
      <c r="BQ70" s="25">
        <v>0</v>
      </c>
      <c r="BR70" s="25">
        <v>0</v>
      </c>
      <c r="BS70" s="25">
        <v>0</v>
      </c>
      <c r="BT70" s="25">
        <v>0</v>
      </c>
      <c r="BU70" s="25">
        <v>0</v>
      </c>
      <c r="BV70" s="25">
        <v>0</v>
      </c>
      <c r="BW70" s="25">
        <v>0</v>
      </c>
      <c r="BX70" s="25">
        <v>0</v>
      </c>
      <c r="BY70" s="25">
        <v>0</v>
      </c>
      <c r="BZ70" s="25">
        <v>0</v>
      </c>
      <c r="CA70" s="25">
        <v>0</v>
      </c>
      <c r="CB70" s="25">
        <v>0</v>
      </c>
      <c r="CC70" s="25">
        <v>0</v>
      </c>
      <c r="CD70" s="25"/>
    </row>
    <row r="71" spans="1:82" s="35" customFormat="1" ht="42.75">
      <c r="A71" s="39" t="s">
        <v>98</v>
      </c>
      <c r="B71" s="40" t="s">
        <v>973</v>
      </c>
      <c r="C71" s="41" t="s">
        <v>907</v>
      </c>
      <c r="D71" s="50" t="s">
        <v>979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5">
        <v>0</v>
      </c>
      <c r="BA71" s="25">
        <v>0</v>
      </c>
      <c r="BB71" s="25">
        <v>0</v>
      </c>
      <c r="BC71" s="25">
        <v>0</v>
      </c>
      <c r="BD71" s="25">
        <v>0</v>
      </c>
      <c r="BE71" s="25">
        <v>0</v>
      </c>
      <c r="BF71" s="25">
        <v>0</v>
      </c>
      <c r="BG71" s="25">
        <v>0</v>
      </c>
      <c r="BH71" s="25">
        <v>0</v>
      </c>
      <c r="BI71" s="25">
        <v>0</v>
      </c>
      <c r="BJ71" s="25">
        <v>0</v>
      </c>
      <c r="BK71" s="25">
        <v>0</v>
      </c>
      <c r="BL71" s="25">
        <v>0</v>
      </c>
      <c r="BM71" s="25">
        <v>0</v>
      </c>
      <c r="BN71" s="25">
        <v>0</v>
      </c>
      <c r="BO71" s="25">
        <v>0</v>
      </c>
      <c r="BP71" s="25">
        <v>0</v>
      </c>
      <c r="BQ71" s="25">
        <v>0</v>
      </c>
      <c r="BR71" s="25">
        <v>0</v>
      </c>
      <c r="BS71" s="25">
        <v>0</v>
      </c>
      <c r="BT71" s="25">
        <v>0</v>
      </c>
      <c r="BU71" s="25">
        <v>0</v>
      </c>
      <c r="BV71" s="25">
        <v>0</v>
      </c>
      <c r="BW71" s="25">
        <v>0</v>
      </c>
      <c r="BX71" s="25">
        <v>0</v>
      </c>
      <c r="BY71" s="25">
        <v>0</v>
      </c>
      <c r="BZ71" s="25">
        <v>0</v>
      </c>
      <c r="CA71" s="25">
        <v>0</v>
      </c>
      <c r="CB71" s="25">
        <v>0</v>
      </c>
      <c r="CC71" s="25">
        <v>0</v>
      </c>
      <c r="CD71" s="25"/>
    </row>
    <row r="72" spans="1:82" s="35" customFormat="1" ht="28.5">
      <c r="A72" s="39" t="s">
        <v>100</v>
      </c>
      <c r="B72" s="40" t="s">
        <v>974</v>
      </c>
      <c r="C72" s="41" t="s">
        <v>907</v>
      </c>
      <c r="D72" s="50" t="s">
        <v>979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5">
        <v>0</v>
      </c>
      <c r="AT72" s="25">
        <v>0</v>
      </c>
      <c r="AU72" s="25">
        <v>0</v>
      </c>
      <c r="AV72" s="25">
        <v>0</v>
      </c>
      <c r="AW72" s="25">
        <v>0</v>
      </c>
      <c r="AX72" s="25">
        <v>0</v>
      </c>
      <c r="AY72" s="25">
        <v>0</v>
      </c>
      <c r="AZ72" s="25">
        <v>0</v>
      </c>
      <c r="BA72" s="25">
        <v>0</v>
      </c>
      <c r="BB72" s="25">
        <v>0</v>
      </c>
      <c r="BC72" s="25">
        <v>0</v>
      </c>
      <c r="BD72" s="25">
        <v>0</v>
      </c>
      <c r="BE72" s="25">
        <v>0</v>
      </c>
      <c r="BF72" s="25">
        <v>0</v>
      </c>
      <c r="BG72" s="25">
        <v>0</v>
      </c>
      <c r="BH72" s="25">
        <v>0</v>
      </c>
      <c r="BI72" s="25">
        <v>0</v>
      </c>
      <c r="BJ72" s="25">
        <v>0</v>
      </c>
      <c r="BK72" s="25">
        <v>0</v>
      </c>
      <c r="BL72" s="25">
        <v>0</v>
      </c>
      <c r="BM72" s="25">
        <v>0</v>
      </c>
      <c r="BN72" s="25">
        <v>0</v>
      </c>
      <c r="BO72" s="25">
        <v>0</v>
      </c>
      <c r="BP72" s="25">
        <v>0</v>
      </c>
      <c r="BQ72" s="25">
        <v>0</v>
      </c>
      <c r="BR72" s="25">
        <v>0</v>
      </c>
      <c r="BS72" s="25">
        <v>0</v>
      </c>
      <c r="BT72" s="25">
        <v>0</v>
      </c>
      <c r="BU72" s="25">
        <v>0</v>
      </c>
      <c r="BV72" s="25">
        <v>0</v>
      </c>
      <c r="BW72" s="25">
        <v>0</v>
      </c>
      <c r="BX72" s="25">
        <v>0</v>
      </c>
      <c r="BY72" s="25">
        <v>0</v>
      </c>
      <c r="BZ72" s="25">
        <v>0</v>
      </c>
      <c r="CA72" s="25">
        <v>0</v>
      </c>
      <c r="CB72" s="25">
        <v>0</v>
      </c>
      <c r="CC72" s="25">
        <v>0</v>
      </c>
      <c r="CD72" s="25"/>
    </row>
    <row r="73" spans="1:82" s="17" customFormat="1">
      <c r="A73" s="56"/>
    </row>
    <row r="74" spans="1:82" s="17" customFormat="1" ht="76.5" customHeight="1">
      <c r="A74" s="147" t="s">
        <v>30</v>
      </c>
      <c r="B74" s="147"/>
      <c r="C74" s="147"/>
      <c r="D74" s="147"/>
      <c r="E74" s="147"/>
      <c r="F74" s="147"/>
      <c r="G74" s="147"/>
    </row>
    <row r="75" spans="1:82" ht="15" customHeight="1">
      <c r="A75" s="146"/>
      <c r="B75" s="146"/>
      <c r="C75" s="146"/>
      <c r="D75" s="146"/>
      <c r="E75" s="146"/>
      <c r="F75" s="146"/>
      <c r="G75" s="146"/>
      <c r="H75" s="146"/>
      <c r="I75" s="146"/>
      <c r="J75" s="146"/>
      <c r="K75" s="146"/>
      <c r="L75" s="146"/>
      <c r="M75" s="146"/>
      <c r="N75" s="146"/>
      <c r="O75" s="146"/>
      <c r="P75" s="146"/>
      <c r="Q75" s="146"/>
      <c r="R75" s="146"/>
      <c r="S75" s="146"/>
      <c r="T75" s="146"/>
      <c r="U75" s="146"/>
      <c r="V75" s="146"/>
      <c r="W75" s="146"/>
      <c r="X75" s="146"/>
      <c r="Y75" s="146"/>
      <c r="Z75" s="146"/>
      <c r="AA75" s="146"/>
      <c r="AB75" s="146"/>
      <c r="AC75" s="146"/>
      <c r="AD75" s="146"/>
      <c r="AE75" s="146"/>
      <c r="AF75" s="146"/>
      <c r="AG75" s="146"/>
      <c r="AH75" s="146"/>
      <c r="AI75" s="146"/>
      <c r="AJ75" s="146"/>
      <c r="AK75" s="146"/>
      <c r="AL75" s="146"/>
      <c r="AM75" s="146"/>
      <c r="AN75" s="146"/>
      <c r="AO75" s="146"/>
      <c r="AP75" s="146"/>
      <c r="AQ75" s="146"/>
      <c r="AR75" s="146"/>
      <c r="AS75" s="146"/>
    </row>
    <row r="76" spans="1:82">
      <c r="A76" s="145"/>
      <c r="B76" s="145"/>
      <c r="C76" s="145"/>
      <c r="D76" s="145"/>
      <c r="E76" s="145"/>
      <c r="F76" s="145"/>
      <c r="G76" s="145"/>
      <c r="H76" s="145"/>
      <c r="I76" s="145"/>
      <c r="J76" s="145"/>
      <c r="K76" s="145"/>
      <c r="L76" s="145"/>
      <c r="M76" s="145"/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5"/>
      <c r="Z76" s="145"/>
      <c r="AA76" s="145"/>
      <c r="AB76" s="145"/>
      <c r="AC76" s="145"/>
      <c r="AD76" s="145"/>
      <c r="AE76" s="145"/>
      <c r="AF76" s="145"/>
      <c r="AG76" s="145"/>
      <c r="AH76" s="145"/>
      <c r="AI76" s="145"/>
      <c r="AJ76" s="145"/>
      <c r="AK76" s="145"/>
      <c r="AL76" s="146"/>
      <c r="AM76" s="146"/>
      <c r="AN76" s="146"/>
      <c r="AO76" s="146"/>
      <c r="AP76" s="146"/>
      <c r="AQ76" s="146"/>
      <c r="AR76" s="146"/>
      <c r="AS76" s="146"/>
    </row>
    <row r="77" spans="1:82">
      <c r="A77" s="145"/>
      <c r="B77" s="145"/>
      <c r="C77" s="145"/>
      <c r="D77" s="145"/>
      <c r="E77" s="145"/>
      <c r="F77" s="145"/>
      <c r="G77" s="145"/>
      <c r="H77" s="145"/>
      <c r="I77" s="145"/>
      <c r="J77" s="145"/>
      <c r="K77" s="145"/>
      <c r="L77" s="145"/>
      <c r="M77" s="145"/>
      <c r="N77" s="145"/>
      <c r="O77" s="145"/>
      <c r="P77" s="145"/>
      <c r="Q77" s="145"/>
      <c r="R77" s="145"/>
      <c r="S77" s="145"/>
      <c r="T77" s="145"/>
      <c r="U77" s="145"/>
      <c r="V77" s="145"/>
      <c r="W77" s="145"/>
      <c r="X77" s="145"/>
      <c r="Y77" s="145"/>
      <c r="Z77" s="145"/>
      <c r="AA77" s="145"/>
      <c r="AB77" s="145"/>
      <c r="AC77" s="145"/>
      <c r="AD77" s="145"/>
      <c r="AE77" s="145"/>
      <c r="AF77" s="145"/>
      <c r="AG77" s="145"/>
      <c r="AH77" s="145"/>
      <c r="AI77" s="145"/>
      <c r="AJ77" s="145"/>
      <c r="AK77" s="145"/>
      <c r="AL77" s="146"/>
      <c r="AM77" s="146"/>
      <c r="AN77" s="146"/>
      <c r="AO77" s="146"/>
      <c r="AP77" s="146"/>
      <c r="AQ77" s="146"/>
      <c r="AR77" s="146"/>
      <c r="AS77" s="146"/>
    </row>
    <row r="78" spans="1:82">
      <c r="A78" s="106"/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46"/>
    </row>
    <row r="79" spans="1:82">
      <c r="A79" s="106"/>
      <c r="B79" s="106"/>
      <c r="C79" s="106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106"/>
      <c r="AS79" s="106"/>
    </row>
    <row r="80" spans="1:82">
      <c r="A80" s="106"/>
      <c r="B80" s="106"/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</row>
    <row r="81" spans="1:25">
      <c r="A81" s="106"/>
      <c r="B81" s="106"/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</row>
    <row r="82" spans="1:25">
      <c r="A82" s="57"/>
    </row>
    <row r="83" spans="1:25">
      <c r="A83" s="57"/>
    </row>
    <row r="84" spans="1:25">
      <c r="A84" s="58"/>
    </row>
  </sheetData>
  <mergeCells count="42">
    <mergeCell ref="A19:C19"/>
    <mergeCell ref="A75:AK75"/>
    <mergeCell ref="A14:A17"/>
    <mergeCell ref="B14:B17"/>
    <mergeCell ref="C14:C17"/>
    <mergeCell ref="D14:D17"/>
    <mergeCell ref="E16:K16"/>
    <mergeCell ref="L16:R16"/>
    <mergeCell ref="S16:Y16"/>
    <mergeCell ref="Z16:AF16"/>
    <mergeCell ref="A74:G74"/>
    <mergeCell ref="AG16:AM16"/>
    <mergeCell ref="E15:AM15"/>
    <mergeCell ref="E14:BV14"/>
    <mergeCell ref="AL75:AR77"/>
    <mergeCell ref="AS75:AS78"/>
    <mergeCell ref="A76:B76"/>
    <mergeCell ref="C76:AK76"/>
    <mergeCell ref="A77:B77"/>
    <mergeCell ref="C77:I77"/>
    <mergeCell ref="J77:P77"/>
    <mergeCell ref="Q77:W77"/>
    <mergeCell ref="X77:AD77"/>
    <mergeCell ref="AE77:AK77"/>
    <mergeCell ref="A4:AS4"/>
    <mergeCell ref="A5:AS5"/>
    <mergeCell ref="A6:AS6"/>
    <mergeCell ref="A7:AS7"/>
    <mergeCell ref="A8:AS8"/>
    <mergeCell ref="A9:AS9"/>
    <mergeCell ref="A10:AS10"/>
    <mergeCell ref="A11:AS11"/>
    <mergeCell ref="A12:AS12"/>
    <mergeCell ref="A13:AS13"/>
    <mergeCell ref="BW14:CC16"/>
    <mergeCell ref="CD14:CD17"/>
    <mergeCell ref="AN15:BV15"/>
    <mergeCell ref="AN16:AT16"/>
    <mergeCell ref="AU16:BA16"/>
    <mergeCell ref="BB16:BH16"/>
    <mergeCell ref="BI16:BO16"/>
    <mergeCell ref="BP16:BV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BH73"/>
  <sheetViews>
    <sheetView topLeftCell="B1" workbookViewId="0">
      <selection sqref="A1:XFD1048576"/>
    </sheetView>
  </sheetViews>
  <sheetFormatPr defaultRowHeight="15"/>
  <cols>
    <col min="1" max="1" width="7" style="11" customWidth="1"/>
    <col min="2" max="2" width="44.7109375" style="11" customWidth="1"/>
    <col min="3" max="3" width="21" style="11" customWidth="1"/>
    <col min="4" max="4" width="21.5703125" style="11" customWidth="1"/>
    <col min="5" max="59" width="9.140625" style="11"/>
    <col min="60" max="60" width="11.5703125" style="11" customWidth="1"/>
    <col min="61" max="16384" width="9.140625" style="11"/>
  </cols>
  <sheetData>
    <row r="1" spans="1:60" s="9" customFormat="1" ht="16.5"/>
    <row r="2" spans="1:60" s="9" customFormat="1" ht="16.5"/>
    <row r="3" spans="1:60" s="9" customFormat="1" ht="16.5"/>
    <row r="4" spans="1:60" s="9" customFormat="1" ht="43.5" customHeight="1">
      <c r="A4" s="109" t="s">
        <v>693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</row>
    <row r="5" spans="1:60" s="9" customFormat="1" ht="16.5">
      <c r="A5" s="109" t="s">
        <v>0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</row>
    <row r="6" spans="1:60" s="9" customFormat="1" ht="16.5">
      <c r="A6" s="109" t="s">
        <v>16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  <c r="BG6" s="109"/>
      <c r="BH6" s="109"/>
    </row>
    <row r="7" spans="1:60" s="9" customFormat="1" ht="16.5">
      <c r="A7" s="110" t="s">
        <v>694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  <c r="BG7" s="110"/>
      <c r="BH7" s="110"/>
    </row>
    <row r="8" spans="1:60" s="9" customFormat="1" ht="16.5">
      <c r="A8" s="110" t="s">
        <v>1059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</row>
    <row r="9" spans="1:60" s="9" customFormat="1" ht="16.5">
      <c r="A9" s="110" t="s">
        <v>977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</row>
    <row r="10" spans="1:60" s="9" customFormat="1" ht="16.5">
      <c r="A10" s="110" t="s">
        <v>1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</row>
    <row r="11" spans="1:60" s="9" customFormat="1" ht="16.5">
      <c r="A11" s="110" t="s">
        <v>1043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</row>
    <row r="12" spans="1:60" s="9" customFormat="1" ht="16.5">
      <c r="A12" s="110" t="s">
        <v>978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  <c r="BF12" s="110"/>
      <c r="BG12" s="110"/>
      <c r="BH12" s="110"/>
    </row>
    <row r="13" spans="1:60" s="9" customFormat="1" ht="16.5">
      <c r="A13" s="110" t="s">
        <v>2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0"/>
      <c r="BC13" s="110"/>
      <c r="BD13" s="110"/>
      <c r="BE13" s="110"/>
      <c r="BF13" s="110"/>
      <c r="BG13" s="110"/>
      <c r="BH13" s="110"/>
    </row>
    <row r="14" spans="1:60" s="17" customFormat="1" ht="37.5" customHeight="1">
      <c r="A14" s="135" t="s">
        <v>3</v>
      </c>
      <c r="B14" s="135" t="s">
        <v>4</v>
      </c>
      <c r="C14" s="135" t="s">
        <v>5</v>
      </c>
      <c r="D14" s="135" t="s">
        <v>695</v>
      </c>
      <c r="E14" s="135" t="s">
        <v>1051</v>
      </c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  <c r="AR14" s="135"/>
      <c r="AS14" s="135"/>
      <c r="AT14" s="135"/>
      <c r="AU14" s="135"/>
      <c r="AV14" s="135"/>
      <c r="AW14" s="135"/>
      <c r="AX14" s="135"/>
      <c r="AY14" s="135"/>
      <c r="AZ14" s="135"/>
      <c r="BA14" s="135"/>
      <c r="BB14" s="135"/>
      <c r="BC14" s="135" t="s">
        <v>689</v>
      </c>
      <c r="BD14" s="135"/>
      <c r="BE14" s="135"/>
      <c r="BF14" s="135"/>
      <c r="BG14" s="135"/>
      <c r="BH14" s="135" t="s">
        <v>18</v>
      </c>
    </row>
    <row r="15" spans="1:60" s="17" customFormat="1">
      <c r="A15" s="135"/>
      <c r="B15" s="135"/>
      <c r="C15" s="135"/>
      <c r="D15" s="135"/>
      <c r="E15" s="135" t="s">
        <v>7</v>
      </c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 t="s">
        <v>8</v>
      </c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  <c r="AV15" s="135"/>
      <c r="AW15" s="135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</row>
    <row r="16" spans="1:60" s="17" customFormat="1">
      <c r="A16" s="135"/>
      <c r="B16" s="135"/>
      <c r="C16" s="135"/>
      <c r="D16" s="135"/>
      <c r="E16" s="135" t="s">
        <v>575</v>
      </c>
      <c r="F16" s="135"/>
      <c r="G16" s="135"/>
      <c r="H16" s="135"/>
      <c r="I16" s="135"/>
      <c r="J16" s="135" t="s">
        <v>576</v>
      </c>
      <c r="K16" s="135"/>
      <c r="L16" s="135"/>
      <c r="M16" s="135"/>
      <c r="N16" s="135"/>
      <c r="O16" s="135" t="s">
        <v>577</v>
      </c>
      <c r="P16" s="135"/>
      <c r="Q16" s="135"/>
      <c r="R16" s="135"/>
      <c r="S16" s="135"/>
      <c r="T16" s="135" t="s">
        <v>578</v>
      </c>
      <c r="U16" s="135"/>
      <c r="V16" s="135"/>
      <c r="W16" s="135"/>
      <c r="X16" s="135"/>
      <c r="Y16" s="135" t="s">
        <v>579</v>
      </c>
      <c r="Z16" s="135"/>
      <c r="AA16" s="135"/>
      <c r="AB16" s="135"/>
      <c r="AC16" s="135"/>
      <c r="AD16" s="135" t="s">
        <v>575</v>
      </c>
      <c r="AE16" s="135"/>
      <c r="AF16" s="135"/>
      <c r="AG16" s="135"/>
      <c r="AH16" s="135"/>
      <c r="AI16" s="135" t="s">
        <v>696</v>
      </c>
      <c r="AJ16" s="135"/>
      <c r="AK16" s="135"/>
      <c r="AL16" s="135"/>
      <c r="AM16" s="135"/>
      <c r="AN16" s="135" t="s">
        <v>577</v>
      </c>
      <c r="AO16" s="135"/>
      <c r="AP16" s="135"/>
      <c r="AQ16" s="135"/>
      <c r="AR16" s="135"/>
      <c r="AS16" s="135" t="s">
        <v>578</v>
      </c>
      <c r="AT16" s="135"/>
      <c r="AU16" s="135"/>
      <c r="AV16" s="135"/>
      <c r="AW16" s="135"/>
      <c r="AX16" s="135" t="s">
        <v>579</v>
      </c>
      <c r="AY16" s="135"/>
      <c r="AZ16" s="135"/>
      <c r="BA16" s="135"/>
      <c r="BB16" s="135"/>
      <c r="BC16" s="135"/>
      <c r="BD16" s="135"/>
      <c r="BE16" s="135"/>
      <c r="BF16" s="135"/>
      <c r="BG16" s="135"/>
      <c r="BH16" s="135"/>
    </row>
    <row r="17" spans="1:60" s="17" customFormat="1" ht="51" customHeight="1">
      <c r="A17" s="135"/>
      <c r="B17" s="135"/>
      <c r="C17" s="135"/>
      <c r="D17" s="135"/>
      <c r="E17" s="101" t="s">
        <v>25</v>
      </c>
      <c r="F17" s="101" t="s">
        <v>26</v>
      </c>
      <c r="G17" s="101" t="s">
        <v>27</v>
      </c>
      <c r="H17" s="101" t="s">
        <v>28</v>
      </c>
      <c r="I17" s="101" t="s">
        <v>29</v>
      </c>
      <c r="J17" s="101" t="s">
        <v>25</v>
      </c>
      <c r="K17" s="101" t="s">
        <v>26</v>
      </c>
      <c r="L17" s="101" t="s">
        <v>27</v>
      </c>
      <c r="M17" s="101" t="s">
        <v>28</v>
      </c>
      <c r="N17" s="101" t="s">
        <v>29</v>
      </c>
      <c r="O17" s="101" t="s">
        <v>25</v>
      </c>
      <c r="P17" s="101" t="s">
        <v>26</v>
      </c>
      <c r="Q17" s="101" t="s">
        <v>27</v>
      </c>
      <c r="R17" s="101" t="s">
        <v>28</v>
      </c>
      <c r="S17" s="101" t="s">
        <v>29</v>
      </c>
      <c r="T17" s="101" t="s">
        <v>25</v>
      </c>
      <c r="U17" s="101" t="s">
        <v>26</v>
      </c>
      <c r="V17" s="101" t="s">
        <v>27</v>
      </c>
      <c r="W17" s="101" t="s">
        <v>28</v>
      </c>
      <c r="X17" s="101" t="s">
        <v>29</v>
      </c>
      <c r="Y17" s="101" t="s">
        <v>25</v>
      </c>
      <c r="Z17" s="101" t="s">
        <v>26</v>
      </c>
      <c r="AA17" s="101" t="s">
        <v>27</v>
      </c>
      <c r="AB17" s="101" t="s">
        <v>28</v>
      </c>
      <c r="AC17" s="101" t="s">
        <v>29</v>
      </c>
      <c r="AD17" s="101" t="s">
        <v>25</v>
      </c>
      <c r="AE17" s="101" t="s">
        <v>26</v>
      </c>
      <c r="AF17" s="101" t="s">
        <v>27</v>
      </c>
      <c r="AG17" s="101" t="s">
        <v>28</v>
      </c>
      <c r="AH17" s="101" t="s">
        <v>29</v>
      </c>
      <c r="AI17" s="101" t="s">
        <v>25</v>
      </c>
      <c r="AJ17" s="101" t="s">
        <v>26</v>
      </c>
      <c r="AK17" s="101" t="s">
        <v>27</v>
      </c>
      <c r="AL17" s="101" t="s">
        <v>28</v>
      </c>
      <c r="AM17" s="101" t="s">
        <v>29</v>
      </c>
      <c r="AN17" s="101" t="s">
        <v>25</v>
      </c>
      <c r="AO17" s="101" t="s">
        <v>26</v>
      </c>
      <c r="AP17" s="101" t="s">
        <v>27</v>
      </c>
      <c r="AQ17" s="101" t="s">
        <v>28</v>
      </c>
      <c r="AR17" s="101" t="s">
        <v>29</v>
      </c>
      <c r="AS17" s="101" t="s">
        <v>25</v>
      </c>
      <c r="AT17" s="101" t="s">
        <v>26</v>
      </c>
      <c r="AU17" s="101" t="s">
        <v>27</v>
      </c>
      <c r="AV17" s="101" t="s">
        <v>28</v>
      </c>
      <c r="AW17" s="101" t="s">
        <v>29</v>
      </c>
      <c r="AX17" s="101" t="s">
        <v>25</v>
      </c>
      <c r="AY17" s="101" t="s">
        <v>26</v>
      </c>
      <c r="AZ17" s="101" t="s">
        <v>27</v>
      </c>
      <c r="BA17" s="101" t="s">
        <v>28</v>
      </c>
      <c r="BB17" s="101" t="s">
        <v>29</v>
      </c>
      <c r="BC17" s="101" t="s">
        <v>25</v>
      </c>
      <c r="BD17" s="101" t="s">
        <v>26</v>
      </c>
      <c r="BE17" s="101" t="s">
        <v>27</v>
      </c>
      <c r="BF17" s="101" t="s">
        <v>28</v>
      </c>
      <c r="BG17" s="101" t="s">
        <v>29</v>
      </c>
      <c r="BH17" s="135"/>
    </row>
    <row r="18" spans="1:60" s="59" customFormat="1">
      <c r="A18" s="10">
        <v>1</v>
      </c>
      <c r="B18" s="10">
        <v>2</v>
      </c>
      <c r="C18" s="10">
        <v>3</v>
      </c>
      <c r="D18" s="10">
        <v>4</v>
      </c>
      <c r="E18" s="10" t="s">
        <v>592</v>
      </c>
      <c r="F18" s="10" t="s">
        <v>593</v>
      </c>
      <c r="G18" s="10" t="s">
        <v>594</v>
      </c>
      <c r="H18" s="10" t="s">
        <v>595</v>
      </c>
      <c r="I18" s="10" t="s">
        <v>596</v>
      </c>
      <c r="J18" s="10" t="s">
        <v>599</v>
      </c>
      <c r="K18" s="10" t="s">
        <v>600</v>
      </c>
      <c r="L18" s="10" t="s">
        <v>601</v>
      </c>
      <c r="M18" s="10" t="s">
        <v>602</v>
      </c>
      <c r="N18" s="10" t="s">
        <v>603</v>
      </c>
      <c r="O18" s="10" t="s">
        <v>606</v>
      </c>
      <c r="P18" s="10" t="s">
        <v>607</v>
      </c>
      <c r="Q18" s="10" t="s">
        <v>608</v>
      </c>
      <c r="R18" s="10" t="s">
        <v>609</v>
      </c>
      <c r="S18" s="10" t="s">
        <v>610</v>
      </c>
      <c r="T18" s="10" t="s">
        <v>613</v>
      </c>
      <c r="U18" s="10" t="s">
        <v>614</v>
      </c>
      <c r="V18" s="10" t="s">
        <v>615</v>
      </c>
      <c r="W18" s="10" t="s">
        <v>616</v>
      </c>
      <c r="X18" s="10" t="s">
        <v>617</v>
      </c>
      <c r="Y18" s="10" t="s">
        <v>620</v>
      </c>
      <c r="Z18" s="10" t="s">
        <v>621</v>
      </c>
      <c r="AA18" s="10" t="s">
        <v>622</v>
      </c>
      <c r="AB18" s="10" t="s">
        <v>623</v>
      </c>
      <c r="AC18" s="10" t="s">
        <v>624</v>
      </c>
      <c r="AD18" s="10" t="s">
        <v>628</v>
      </c>
      <c r="AE18" s="10" t="s">
        <v>629</v>
      </c>
      <c r="AF18" s="10" t="s">
        <v>630</v>
      </c>
      <c r="AG18" s="10" t="s">
        <v>631</v>
      </c>
      <c r="AH18" s="10" t="s">
        <v>632</v>
      </c>
      <c r="AI18" s="10" t="s">
        <v>635</v>
      </c>
      <c r="AJ18" s="10" t="s">
        <v>636</v>
      </c>
      <c r="AK18" s="10" t="s">
        <v>637</v>
      </c>
      <c r="AL18" s="10" t="s">
        <v>638</v>
      </c>
      <c r="AM18" s="10" t="s">
        <v>690</v>
      </c>
      <c r="AN18" s="10" t="s">
        <v>642</v>
      </c>
      <c r="AO18" s="10" t="s">
        <v>643</v>
      </c>
      <c r="AP18" s="10" t="s">
        <v>644</v>
      </c>
      <c r="AQ18" s="10" t="s">
        <v>645</v>
      </c>
      <c r="AR18" s="10" t="s">
        <v>646</v>
      </c>
      <c r="AS18" s="10" t="s">
        <v>649</v>
      </c>
      <c r="AT18" s="10" t="s">
        <v>650</v>
      </c>
      <c r="AU18" s="10" t="s">
        <v>651</v>
      </c>
      <c r="AV18" s="10" t="s">
        <v>652</v>
      </c>
      <c r="AW18" s="10" t="s">
        <v>653</v>
      </c>
      <c r="AX18" s="10" t="s">
        <v>656</v>
      </c>
      <c r="AY18" s="10" t="s">
        <v>657</v>
      </c>
      <c r="AZ18" s="10" t="s">
        <v>658</v>
      </c>
      <c r="BA18" s="10" t="s">
        <v>659</v>
      </c>
      <c r="BB18" s="10" t="s">
        <v>660</v>
      </c>
      <c r="BC18" s="10" t="s">
        <v>666</v>
      </c>
      <c r="BD18" s="10" t="s">
        <v>667</v>
      </c>
      <c r="BE18" s="10" t="s">
        <v>668</v>
      </c>
      <c r="BF18" s="10" t="s">
        <v>669</v>
      </c>
      <c r="BG18" s="10" t="s">
        <v>670</v>
      </c>
      <c r="BH18" s="10">
        <v>8</v>
      </c>
    </row>
    <row r="19" spans="1:60" s="60" customFormat="1" ht="28.5" customHeight="1">
      <c r="A19" s="134" t="s">
        <v>21</v>
      </c>
      <c r="B19" s="134"/>
      <c r="C19" s="134"/>
      <c r="D19" s="105" t="s">
        <v>979</v>
      </c>
      <c r="E19" s="24">
        <f>E21</f>
        <v>0</v>
      </c>
      <c r="F19" s="24">
        <f>F21</f>
        <v>0</v>
      </c>
      <c r="G19" s="24">
        <f>G21</f>
        <v>1.93</v>
      </c>
      <c r="H19" s="24">
        <f>H21</f>
        <v>0</v>
      </c>
      <c r="I19" s="24">
        <f>I21</f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f>T21</f>
        <v>0</v>
      </c>
      <c r="U19" s="25">
        <v>0</v>
      </c>
      <c r="V19" s="25">
        <v>0</v>
      </c>
      <c r="W19" s="25">
        <v>0</v>
      </c>
      <c r="X19" s="25">
        <v>0</v>
      </c>
      <c r="Y19" s="25">
        <f>Y21</f>
        <v>0</v>
      </c>
      <c r="Z19" s="25">
        <f>Z21</f>
        <v>0</v>
      </c>
      <c r="AA19" s="25">
        <f>AA21</f>
        <v>1.93</v>
      </c>
      <c r="AB19" s="25">
        <f>AB21</f>
        <v>0</v>
      </c>
      <c r="AC19" s="25">
        <f>AC21</f>
        <v>0</v>
      </c>
      <c r="AD19" s="25">
        <v>0</v>
      </c>
      <c r="AE19" s="25">
        <v>0</v>
      </c>
      <c r="AF19" s="25">
        <v>0</v>
      </c>
      <c r="AG19" s="25">
        <v>0</v>
      </c>
      <c r="AH19" s="25">
        <v>0</v>
      </c>
      <c r="AI19" s="25">
        <v>0</v>
      </c>
      <c r="AJ19" s="25">
        <v>0</v>
      </c>
      <c r="AK19" s="25">
        <v>0</v>
      </c>
      <c r="AL19" s="25">
        <v>0</v>
      </c>
      <c r="AM19" s="25">
        <v>0</v>
      </c>
      <c r="AN19" s="25">
        <v>0</v>
      </c>
      <c r="AO19" s="25">
        <v>0</v>
      </c>
      <c r="AP19" s="25">
        <v>0</v>
      </c>
      <c r="AQ19" s="25">
        <v>0</v>
      </c>
      <c r="AR19" s="25">
        <v>0</v>
      </c>
      <c r="AS19" s="25">
        <v>0</v>
      </c>
      <c r="AT19" s="25">
        <v>0</v>
      </c>
      <c r="AU19" s="25">
        <v>0</v>
      </c>
      <c r="AV19" s="25">
        <v>0</v>
      </c>
      <c r="AW19" s="25">
        <v>0</v>
      </c>
      <c r="AX19" s="25">
        <v>0</v>
      </c>
      <c r="AY19" s="25">
        <v>0</v>
      </c>
      <c r="AZ19" s="25">
        <v>0</v>
      </c>
      <c r="BA19" s="25">
        <v>0</v>
      </c>
      <c r="BB19" s="25">
        <v>0</v>
      </c>
      <c r="BC19" s="25">
        <v>0</v>
      </c>
      <c r="BD19" s="25">
        <v>0</v>
      </c>
      <c r="BE19" s="25">
        <v>0</v>
      </c>
      <c r="BF19" s="25">
        <v>0</v>
      </c>
      <c r="BG19" s="25">
        <v>0</v>
      </c>
      <c r="BH19" s="25"/>
    </row>
    <row r="20" spans="1:60" s="60" customFormat="1">
      <c r="A20" s="32" t="s">
        <v>905</v>
      </c>
      <c r="B20" s="33" t="s">
        <v>906</v>
      </c>
      <c r="C20" s="34" t="s">
        <v>907</v>
      </c>
      <c r="D20" s="36" t="s">
        <v>979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  <c r="AI20" s="25">
        <v>0</v>
      </c>
      <c r="AJ20" s="25">
        <v>0</v>
      </c>
      <c r="AK20" s="25">
        <v>0</v>
      </c>
      <c r="AL20" s="25">
        <v>0</v>
      </c>
      <c r="AM20" s="25">
        <v>0</v>
      </c>
      <c r="AN20" s="25">
        <v>0</v>
      </c>
      <c r="AO20" s="25">
        <v>0</v>
      </c>
      <c r="AP20" s="25">
        <v>0</v>
      </c>
      <c r="AQ20" s="25">
        <v>0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  <c r="BB20" s="25">
        <v>0</v>
      </c>
      <c r="BC20" s="25">
        <v>0</v>
      </c>
      <c r="BD20" s="25">
        <v>0</v>
      </c>
      <c r="BE20" s="25">
        <v>0</v>
      </c>
      <c r="BF20" s="25">
        <v>0</v>
      </c>
      <c r="BG20" s="25">
        <v>0</v>
      </c>
      <c r="BH20" s="25"/>
    </row>
    <row r="21" spans="1:60" s="35" customFormat="1" ht="28.5">
      <c r="A21" s="32" t="s">
        <v>908</v>
      </c>
      <c r="B21" s="33" t="s">
        <v>909</v>
      </c>
      <c r="C21" s="34" t="s">
        <v>907</v>
      </c>
      <c r="D21" s="36" t="s">
        <v>979</v>
      </c>
      <c r="E21" s="25">
        <f>E26</f>
        <v>0</v>
      </c>
      <c r="F21" s="25">
        <v>0</v>
      </c>
      <c r="G21" s="25">
        <f>G26</f>
        <v>1.93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f>T26</f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f>AA26</f>
        <v>1.93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  <c r="AI21" s="25">
        <v>0</v>
      </c>
      <c r="AJ21" s="25">
        <v>0</v>
      </c>
      <c r="AK21" s="25">
        <v>0</v>
      </c>
      <c r="AL21" s="25">
        <v>0</v>
      </c>
      <c r="AM21" s="25">
        <v>0</v>
      </c>
      <c r="AN21" s="25">
        <v>0</v>
      </c>
      <c r="AO21" s="25">
        <v>0</v>
      </c>
      <c r="AP21" s="25">
        <v>0</v>
      </c>
      <c r="AQ21" s="25">
        <v>0</v>
      </c>
      <c r="AR21" s="25">
        <v>0</v>
      </c>
      <c r="AS21" s="25">
        <v>0</v>
      </c>
      <c r="AT21" s="25">
        <v>0</v>
      </c>
      <c r="AU21" s="25">
        <v>0</v>
      </c>
      <c r="AV21" s="25">
        <v>0</v>
      </c>
      <c r="AW21" s="25">
        <v>0</v>
      </c>
      <c r="AX21" s="25">
        <v>0</v>
      </c>
      <c r="AY21" s="25">
        <v>0</v>
      </c>
      <c r="AZ21" s="25">
        <v>0</v>
      </c>
      <c r="BA21" s="25">
        <v>0</v>
      </c>
      <c r="BB21" s="25">
        <v>0</v>
      </c>
      <c r="BC21" s="25">
        <v>0</v>
      </c>
      <c r="BD21" s="25">
        <v>0</v>
      </c>
      <c r="BE21" s="25">
        <v>0</v>
      </c>
      <c r="BF21" s="25">
        <v>0</v>
      </c>
      <c r="BG21" s="25">
        <v>0</v>
      </c>
      <c r="BH21" s="25"/>
    </row>
    <row r="22" spans="1:60" s="35" customFormat="1" ht="57">
      <c r="A22" s="32" t="s">
        <v>910</v>
      </c>
      <c r="B22" s="33" t="s">
        <v>911</v>
      </c>
      <c r="C22" s="34" t="s">
        <v>907</v>
      </c>
      <c r="D22" s="36" t="s">
        <v>979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  <c r="AI22" s="25">
        <v>0</v>
      </c>
      <c r="AJ22" s="25">
        <v>0</v>
      </c>
      <c r="AK22" s="25">
        <v>0</v>
      </c>
      <c r="AL22" s="25">
        <v>0</v>
      </c>
      <c r="AM22" s="25">
        <v>0</v>
      </c>
      <c r="AN22" s="25">
        <v>0</v>
      </c>
      <c r="AO22" s="25">
        <v>0</v>
      </c>
      <c r="AP22" s="25">
        <v>0</v>
      </c>
      <c r="AQ22" s="25">
        <v>0</v>
      </c>
      <c r="AR22" s="25">
        <v>0</v>
      </c>
      <c r="AS22" s="25">
        <v>0</v>
      </c>
      <c r="AT22" s="25">
        <v>0</v>
      </c>
      <c r="AU22" s="25">
        <v>0</v>
      </c>
      <c r="AV22" s="25">
        <v>0</v>
      </c>
      <c r="AW22" s="25">
        <v>0</v>
      </c>
      <c r="AX22" s="25">
        <v>0</v>
      </c>
      <c r="AY22" s="25">
        <v>0</v>
      </c>
      <c r="AZ22" s="25">
        <v>0</v>
      </c>
      <c r="BA22" s="25">
        <v>0</v>
      </c>
      <c r="BB22" s="25">
        <v>0</v>
      </c>
      <c r="BC22" s="25">
        <v>0</v>
      </c>
      <c r="BD22" s="25">
        <v>0</v>
      </c>
      <c r="BE22" s="25">
        <v>0</v>
      </c>
      <c r="BF22" s="25">
        <v>0</v>
      </c>
      <c r="BG22" s="25">
        <v>0</v>
      </c>
      <c r="BH22" s="25"/>
    </row>
    <row r="23" spans="1:60" s="35" customFormat="1" ht="28.5">
      <c r="A23" s="32" t="s">
        <v>912</v>
      </c>
      <c r="B23" s="33" t="s">
        <v>913</v>
      </c>
      <c r="C23" s="34" t="s">
        <v>907</v>
      </c>
      <c r="D23" s="36" t="s">
        <v>979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  <c r="AI23" s="25">
        <v>0</v>
      </c>
      <c r="AJ23" s="25">
        <v>0</v>
      </c>
      <c r="AK23" s="25">
        <v>0</v>
      </c>
      <c r="AL23" s="25">
        <v>0</v>
      </c>
      <c r="AM23" s="25">
        <v>0</v>
      </c>
      <c r="AN23" s="25">
        <v>0</v>
      </c>
      <c r="AO23" s="25">
        <v>0</v>
      </c>
      <c r="AP23" s="25">
        <v>0</v>
      </c>
      <c r="AQ23" s="25">
        <v>0</v>
      </c>
      <c r="AR23" s="25">
        <v>0</v>
      </c>
      <c r="AS23" s="25">
        <v>0</v>
      </c>
      <c r="AT23" s="25">
        <v>0</v>
      </c>
      <c r="AU23" s="25">
        <v>0</v>
      </c>
      <c r="AV23" s="25">
        <v>0</v>
      </c>
      <c r="AW23" s="25">
        <v>0</v>
      </c>
      <c r="AX23" s="25">
        <v>0</v>
      </c>
      <c r="AY23" s="25">
        <v>0</v>
      </c>
      <c r="AZ23" s="25">
        <v>0</v>
      </c>
      <c r="BA23" s="25">
        <v>0</v>
      </c>
      <c r="BB23" s="25">
        <v>0</v>
      </c>
      <c r="BC23" s="25">
        <v>0</v>
      </c>
      <c r="BD23" s="25">
        <v>0</v>
      </c>
      <c r="BE23" s="25">
        <v>0</v>
      </c>
      <c r="BF23" s="25">
        <v>0</v>
      </c>
      <c r="BG23" s="25">
        <v>0</v>
      </c>
      <c r="BH23" s="25"/>
    </row>
    <row r="24" spans="1:60" s="35" customFormat="1" ht="42.75">
      <c r="A24" s="32" t="s">
        <v>914</v>
      </c>
      <c r="B24" s="33" t="s">
        <v>915</v>
      </c>
      <c r="C24" s="34" t="s">
        <v>907</v>
      </c>
      <c r="D24" s="36" t="s">
        <v>979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  <c r="BE24" s="25">
        <v>0</v>
      </c>
      <c r="BF24" s="25">
        <v>0</v>
      </c>
      <c r="BG24" s="25">
        <v>0</v>
      </c>
      <c r="BH24" s="25"/>
    </row>
    <row r="25" spans="1:60" s="35" customFormat="1">
      <c r="A25" s="32" t="s">
        <v>916</v>
      </c>
      <c r="B25" s="33" t="s">
        <v>917</v>
      </c>
      <c r="C25" s="34" t="s">
        <v>907</v>
      </c>
      <c r="D25" s="36" t="s">
        <v>979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  <c r="AI25" s="25">
        <v>0</v>
      </c>
      <c r="AJ25" s="25">
        <v>0</v>
      </c>
      <c r="AK25" s="25">
        <v>0</v>
      </c>
      <c r="AL25" s="25">
        <v>0</v>
      </c>
      <c r="AM25" s="25">
        <v>0</v>
      </c>
      <c r="AN25" s="25">
        <v>0</v>
      </c>
      <c r="AO25" s="25">
        <v>0</v>
      </c>
      <c r="AP25" s="25">
        <v>0</v>
      </c>
      <c r="AQ25" s="25">
        <v>0</v>
      </c>
      <c r="AR25" s="25">
        <v>0</v>
      </c>
      <c r="AS25" s="25">
        <v>0</v>
      </c>
      <c r="AT25" s="25">
        <v>0</v>
      </c>
      <c r="AU25" s="25">
        <v>0</v>
      </c>
      <c r="AV25" s="25">
        <v>0</v>
      </c>
      <c r="AW25" s="25">
        <v>0</v>
      </c>
      <c r="AX25" s="25">
        <v>0</v>
      </c>
      <c r="AY25" s="25">
        <v>0</v>
      </c>
      <c r="AZ25" s="25">
        <v>0</v>
      </c>
      <c r="BA25" s="25">
        <v>0</v>
      </c>
      <c r="BB25" s="25">
        <v>0</v>
      </c>
      <c r="BC25" s="25">
        <v>0</v>
      </c>
      <c r="BD25" s="25">
        <v>0</v>
      </c>
      <c r="BE25" s="25">
        <v>0</v>
      </c>
      <c r="BF25" s="25">
        <v>0</v>
      </c>
      <c r="BG25" s="25">
        <v>0</v>
      </c>
      <c r="BH25" s="25"/>
    </row>
    <row r="26" spans="1:60" s="35" customFormat="1" ht="42.75">
      <c r="A26" s="36" t="s">
        <v>918</v>
      </c>
      <c r="B26" s="37" t="s">
        <v>919</v>
      </c>
      <c r="C26" s="38" t="s">
        <v>907</v>
      </c>
      <c r="D26" s="37" t="s">
        <v>1052</v>
      </c>
      <c r="E26" s="25">
        <f>E47</f>
        <v>0</v>
      </c>
      <c r="F26" s="25">
        <v>0</v>
      </c>
      <c r="G26" s="25">
        <f>G51</f>
        <v>1.93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f>AA51</f>
        <v>1.93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  <c r="AI26" s="25">
        <v>0</v>
      </c>
      <c r="AJ26" s="25">
        <v>0</v>
      </c>
      <c r="AK26" s="25">
        <v>0</v>
      </c>
      <c r="AL26" s="25">
        <v>0</v>
      </c>
      <c r="AM26" s="25">
        <v>0</v>
      </c>
      <c r="AN26" s="25">
        <v>0</v>
      </c>
      <c r="AO26" s="25">
        <v>0</v>
      </c>
      <c r="AP26" s="25">
        <v>0</v>
      </c>
      <c r="AQ26" s="25">
        <v>0</v>
      </c>
      <c r="AR26" s="25">
        <v>0</v>
      </c>
      <c r="AS26" s="25">
        <v>0</v>
      </c>
      <c r="AT26" s="25">
        <v>0</v>
      </c>
      <c r="AU26" s="25">
        <v>0</v>
      </c>
      <c r="AV26" s="25">
        <v>0</v>
      </c>
      <c r="AW26" s="25">
        <v>0</v>
      </c>
      <c r="AX26" s="25">
        <v>0</v>
      </c>
      <c r="AY26" s="25">
        <v>0</v>
      </c>
      <c r="AZ26" s="25">
        <v>0</v>
      </c>
      <c r="BA26" s="25">
        <v>0</v>
      </c>
      <c r="BB26" s="25">
        <v>0</v>
      </c>
      <c r="BC26" s="25">
        <v>0</v>
      </c>
      <c r="BD26" s="25">
        <v>0</v>
      </c>
      <c r="BE26" s="25">
        <v>0</v>
      </c>
      <c r="BF26" s="25">
        <v>0</v>
      </c>
      <c r="BG26" s="25">
        <v>0</v>
      </c>
      <c r="BH26" s="25"/>
    </row>
    <row r="27" spans="1:60" s="35" customFormat="1" ht="28.5">
      <c r="A27" s="39" t="s">
        <v>85</v>
      </c>
      <c r="B27" s="40" t="s">
        <v>920</v>
      </c>
      <c r="C27" s="41" t="s">
        <v>907</v>
      </c>
      <c r="D27" s="36" t="s">
        <v>979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  <c r="AI27" s="25">
        <v>0</v>
      </c>
      <c r="AJ27" s="25">
        <v>0</v>
      </c>
      <c r="AK27" s="25">
        <v>0</v>
      </c>
      <c r="AL27" s="25">
        <v>0</v>
      </c>
      <c r="AM27" s="25">
        <v>0</v>
      </c>
      <c r="AN27" s="25">
        <v>0</v>
      </c>
      <c r="AO27" s="25">
        <v>0</v>
      </c>
      <c r="AP27" s="25">
        <v>0</v>
      </c>
      <c r="AQ27" s="25">
        <v>0</v>
      </c>
      <c r="AR27" s="25">
        <v>0</v>
      </c>
      <c r="AS27" s="25">
        <v>0</v>
      </c>
      <c r="AT27" s="25">
        <v>0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5">
        <v>0</v>
      </c>
      <c r="BA27" s="25">
        <v>0</v>
      </c>
      <c r="BB27" s="25">
        <v>0</v>
      </c>
      <c r="BC27" s="25">
        <v>0</v>
      </c>
      <c r="BD27" s="25">
        <v>0</v>
      </c>
      <c r="BE27" s="25">
        <v>0</v>
      </c>
      <c r="BF27" s="25">
        <v>0</v>
      </c>
      <c r="BG27" s="25">
        <v>0</v>
      </c>
      <c r="BH27" s="25"/>
    </row>
    <row r="28" spans="1:60" s="35" customFormat="1" ht="42.75">
      <c r="A28" s="39" t="s">
        <v>468</v>
      </c>
      <c r="B28" s="40" t="s">
        <v>921</v>
      </c>
      <c r="C28" s="41" t="s">
        <v>907</v>
      </c>
      <c r="D28" s="36" t="s">
        <v>979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25">
        <v>0</v>
      </c>
      <c r="AJ28" s="25">
        <v>0</v>
      </c>
      <c r="AK28" s="25">
        <v>0</v>
      </c>
      <c r="AL28" s="25">
        <v>0</v>
      </c>
      <c r="AM28" s="25">
        <v>0</v>
      </c>
      <c r="AN28" s="25">
        <v>0</v>
      </c>
      <c r="AO28" s="25">
        <v>0</v>
      </c>
      <c r="AP28" s="25">
        <v>0</v>
      </c>
      <c r="AQ28" s="25">
        <v>0</v>
      </c>
      <c r="AR28" s="25">
        <v>0</v>
      </c>
      <c r="AS28" s="25">
        <v>0</v>
      </c>
      <c r="AT28" s="25">
        <v>0</v>
      </c>
      <c r="AU28" s="25">
        <v>0</v>
      </c>
      <c r="AV28" s="25">
        <v>0</v>
      </c>
      <c r="AW28" s="25">
        <v>0</v>
      </c>
      <c r="AX28" s="25">
        <v>0</v>
      </c>
      <c r="AY28" s="25">
        <v>0</v>
      </c>
      <c r="AZ28" s="25">
        <v>0</v>
      </c>
      <c r="BA28" s="25">
        <v>0</v>
      </c>
      <c r="BB28" s="25">
        <v>0</v>
      </c>
      <c r="BC28" s="25">
        <v>0</v>
      </c>
      <c r="BD28" s="25">
        <v>0</v>
      </c>
      <c r="BE28" s="25">
        <v>0</v>
      </c>
      <c r="BF28" s="25">
        <v>0</v>
      </c>
      <c r="BG28" s="25">
        <v>0</v>
      </c>
      <c r="BH28" s="25"/>
    </row>
    <row r="29" spans="1:60" s="35" customFormat="1" ht="71.25">
      <c r="A29" s="42" t="s">
        <v>470</v>
      </c>
      <c r="B29" s="43" t="s">
        <v>922</v>
      </c>
      <c r="C29" s="44" t="s">
        <v>907</v>
      </c>
      <c r="D29" s="36" t="s">
        <v>979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  <c r="AI29" s="25">
        <v>0</v>
      </c>
      <c r="AJ29" s="25">
        <v>0</v>
      </c>
      <c r="AK29" s="25">
        <v>0</v>
      </c>
      <c r="AL29" s="25">
        <v>0</v>
      </c>
      <c r="AM29" s="25">
        <v>0</v>
      </c>
      <c r="AN29" s="25">
        <v>0</v>
      </c>
      <c r="AO29" s="25">
        <v>0</v>
      </c>
      <c r="AP29" s="25">
        <v>0</v>
      </c>
      <c r="AQ29" s="25">
        <v>0</v>
      </c>
      <c r="AR29" s="25">
        <v>0</v>
      </c>
      <c r="AS29" s="25">
        <v>0</v>
      </c>
      <c r="AT29" s="25">
        <v>0</v>
      </c>
      <c r="AU29" s="25">
        <v>0</v>
      </c>
      <c r="AV29" s="25">
        <v>0</v>
      </c>
      <c r="AW29" s="25">
        <v>0</v>
      </c>
      <c r="AX29" s="25">
        <v>0</v>
      </c>
      <c r="AY29" s="25">
        <v>0</v>
      </c>
      <c r="AZ29" s="25">
        <v>0</v>
      </c>
      <c r="BA29" s="25">
        <v>0</v>
      </c>
      <c r="BB29" s="25">
        <v>0</v>
      </c>
      <c r="BC29" s="25">
        <v>0</v>
      </c>
      <c r="BD29" s="25">
        <v>0</v>
      </c>
      <c r="BE29" s="25">
        <v>0</v>
      </c>
      <c r="BF29" s="25">
        <v>0</v>
      </c>
      <c r="BG29" s="25">
        <v>0</v>
      </c>
      <c r="BH29" s="25"/>
    </row>
    <row r="30" spans="1:60" s="35" customFormat="1" ht="71.25">
      <c r="A30" s="42" t="s">
        <v>475</v>
      </c>
      <c r="B30" s="43" t="s">
        <v>923</v>
      </c>
      <c r="C30" s="44" t="s">
        <v>907</v>
      </c>
      <c r="D30" s="36" t="s">
        <v>979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25">
        <v>0</v>
      </c>
      <c r="AJ30" s="25">
        <v>0</v>
      </c>
      <c r="AK30" s="25">
        <v>0</v>
      </c>
      <c r="AL30" s="25">
        <v>0</v>
      </c>
      <c r="AM30" s="25">
        <v>0</v>
      </c>
      <c r="AN30" s="25">
        <v>0</v>
      </c>
      <c r="AO30" s="25">
        <v>0</v>
      </c>
      <c r="AP30" s="25">
        <v>0</v>
      </c>
      <c r="AQ30" s="25">
        <v>0</v>
      </c>
      <c r="AR30" s="25">
        <v>0</v>
      </c>
      <c r="AS30" s="25">
        <v>0</v>
      </c>
      <c r="AT30" s="25">
        <v>0</v>
      </c>
      <c r="AU30" s="25">
        <v>0</v>
      </c>
      <c r="AV30" s="25">
        <v>0</v>
      </c>
      <c r="AW30" s="25">
        <v>0</v>
      </c>
      <c r="AX30" s="25">
        <v>0</v>
      </c>
      <c r="AY30" s="25">
        <v>0</v>
      </c>
      <c r="AZ30" s="25">
        <v>0</v>
      </c>
      <c r="BA30" s="25">
        <v>0</v>
      </c>
      <c r="BB30" s="25">
        <v>0</v>
      </c>
      <c r="BC30" s="25">
        <v>0</v>
      </c>
      <c r="BD30" s="25">
        <v>0</v>
      </c>
      <c r="BE30" s="25">
        <v>0</v>
      </c>
      <c r="BF30" s="25">
        <v>0</v>
      </c>
      <c r="BG30" s="25">
        <v>0</v>
      </c>
      <c r="BH30" s="25"/>
    </row>
    <row r="31" spans="1:60" s="35" customFormat="1" ht="57">
      <c r="A31" s="39" t="s">
        <v>477</v>
      </c>
      <c r="B31" s="40" t="s">
        <v>924</v>
      </c>
      <c r="C31" s="41" t="s">
        <v>907</v>
      </c>
      <c r="D31" s="36" t="s">
        <v>979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  <c r="AI31" s="25">
        <v>0</v>
      </c>
      <c r="AJ31" s="25">
        <v>0</v>
      </c>
      <c r="AK31" s="25">
        <v>0</v>
      </c>
      <c r="AL31" s="25">
        <v>0</v>
      </c>
      <c r="AM31" s="25">
        <v>0</v>
      </c>
      <c r="AN31" s="25">
        <v>0</v>
      </c>
      <c r="AO31" s="25">
        <v>0</v>
      </c>
      <c r="AP31" s="25">
        <v>0</v>
      </c>
      <c r="AQ31" s="25">
        <v>0</v>
      </c>
      <c r="AR31" s="25">
        <v>0</v>
      </c>
      <c r="AS31" s="25">
        <v>0</v>
      </c>
      <c r="AT31" s="25">
        <v>0</v>
      </c>
      <c r="AU31" s="25">
        <v>0</v>
      </c>
      <c r="AV31" s="25">
        <v>0</v>
      </c>
      <c r="AW31" s="25">
        <v>0</v>
      </c>
      <c r="AX31" s="25">
        <v>0</v>
      </c>
      <c r="AY31" s="25">
        <v>0</v>
      </c>
      <c r="AZ31" s="25">
        <v>0</v>
      </c>
      <c r="BA31" s="25">
        <v>0</v>
      </c>
      <c r="BB31" s="25">
        <v>0</v>
      </c>
      <c r="BC31" s="25">
        <v>0</v>
      </c>
      <c r="BD31" s="25">
        <v>0</v>
      </c>
      <c r="BE31" s="25">
        <v>0</v>
      </c>
      <c r="BF31" s="25">
        <v>0</v>
      </c>
      <c r="BG31" s="25">
        <v>0</v>
      </c>
      <c r="BH31" s="25"/>
    </row>
    <row r="32" spans="1:60" s="35" customFormat="1" ht="42.75">
      <c r="A32" s="39" t="s">
        <v>88</v>
      </c>
      <c r="B32" s="40" t="s">
        <v>925</v>
      </c>
      <c r="C32" s="41" t="s">
        <v>907</v>
      </c>
      <c r="D32" s="36" t="s">
        <v>979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  <c r="BB32" s="25">
        <v>0</v>
      </c>
      <c r="BC32" s="25">
        <v>0</v>
      </c>
      <c r="BD32" s="25">
        <v>0</v>
      </c>
      <c r="BE32" s="25">
        <v>0</v>
      </c>
      <c r="BF32" s="25">
        <v>0</v>
      </c>
      <c r="BG32" s="25">
        <v>0</v>
      </c>
      <c r="BH32" s="25"/>
    </row>
    <row r="33" spans="1:60" s="35" customFormat="1" ht="71.25">
      <c r="A33" s="39" t="s">
        <v>498</v>
      </c>
      <c r="B33" s="40" t="s">
        <v>926</v>
      </c>
      <c r="C33" s="41" t="s">
        <v>907</v>
      </c>
      <c r="D33" s="36" t="s">
        <v>979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  <c r="AW33" s="25">
        <v>0</v>
      </c>
      <c r="AX33" s="25">
        <v>0</v>
      </c>
      <c r="AY33" s="25">
        <v>0</v>
      </c>
      <c r="AZ33" s="25">
        <v>0</v>
      </c>
      <c r="BA33" s="25">
        <v>0</v>
      </c>
      <c r="BB33" s="25">
        <v>0</v>
      </c>
      <c r="BC33" s="25">
        <v>0</v>
      </c>
      <c r="BD33" s="25">
        <v>0</v>
      </c>
      <c r="BE33" s="25">
        <v>0</v>
      </c>
      <c r="BF33" s="25">
        <v>0</v>
      </c>
      <c r="BG33" s="25">
        <v>0</v>
      </c>
      <c r="BH33" s="25"/>
    </row>
    <row r="34" spans="1:60" s="35" customFormat="1" ht="42.75">
      <c r="A34" s="39" t="s">
        <v>499</v>
      </c>
      <c r="B34" s="40" t="s">
        <v>927</v>
      </c>
      <c r="C34" s="41" t="s">
        <v>907</v>
      </c>
      <c r="D34" s="36" t="s">
        <v>979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5">
        <v>0</v>
      </c>
      <c r="BA34" s="25">
        <v>0</v>
      </c>
      <c r="BB34" s="25">
        <v>0</v>
      </c>
      <c r="BC34" s="25">
        <v>0</v>
      </c>
      <c r="BD34" s="25">
        <v>0</v>
      </c>
      <c r="BE34" s="25">
        <v>0</v>
      </c>
      <c r="BF34" s="25">
        <v>0</v>
      </c>
      <c r="BG34" s="25">
        <v>0</v>
      </c>
      <c r="BH34" s="25"/>
    </row>
    <row r="35" spans="1:60" s="35" customFormat="1" ht="42.75">
      <c r="A35" s="39" t="s">
        <v>90</v>
      </c>
      <c r="B35" s="40" t="s">
        <v>928</v>
      </c>
      <c r="C35" s="41" t="s">
        <v>907</v>
      </c>
      <c r="D35" s="36" t="s">
        <v>979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  <c r="AJ35" s="25">
        <v>0</v>
      </c>
      <c r="AK35" s="25">
        <v>0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  <c r="BB35" s="25">
        <v>0</v>
      </c>
      <c r="BC35" s="25">
        <v>0</v>
      </c>
      <c r="BD35" s="25">
        <v>0</v>
      </c>
      <c r="BE35" s="25">
        <v>0</v>
      </c>
      <c r="BF35" s="25">
        <v>0</v>
      </c>
      <c r="BG35" s="25">
        <v>0</v>
      </c>
      <c r="BH35" s="25"/>
    </row>
    <row r="36" spans="1:60" s="35" customFormat="1" ht="42.75">
      <c r="A36" s="39" t="s">
        <v>929</v>
      </c>
      <c r="B36" s="40" t="s">
        <v>930</v>
      </c>
      <c r="C36" s="41" t="s">
        <v>907</v>
      </c>
      <c r="D36" s="36" t="s">
        <v>979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  <c r="AJ36" s="25">
        <v>0</v>
      </c>
      <c r="AK36" s="25">
        <v>0</v>
      </c>
      <c r="AL36" s="25">
        <v>0</v>
      </c>
      <c r="AM36" s="25">
        <v>0</v>
      </c>
      <c r="AN36" s="25">
        <v>0</v>
      </c>
      <c r="AO36" s="25">
        <v>0</v>
      </c>
      <c r="AP36" s="25">
        <v>0</v>
      </c>
      <c r="AQ36" s="25">
        <v>0</v>
      </c>
      <c r="AR36" s="25">
        <v>0</v>
      </c>
      <c r="AS36" s="25">
        <v>0</v>
      </c>
      <c r="AT36" s="25">
        <v>0</v>
      </c>
      <c r="AU36" s="25">
        <v>0</v>
      </c>
      <c r="AV36" s="25">
        <v>0</v>
      </c>
      <c r="AW36" s="25">
        <v>0</v>
      </c>
      <c r="AX36" s="25">
        <v>0</v>
      </c>
      <c r="AY36" s="25">
        <v>0</v>
      </c>
      <c r="AZ36" s="25">
        <v>0</v>
      </c>
      <c r="BA36" s="25">
        <v>0</v>
      </c>
      <c r="BB36" s="25">
        <v>0</v>
      </c>
      <c r="BC36" s="25">
        <v>0</v>
      </c>
      <c r="BD36" s="25">
        <v>0</v>
      </c>
      <c r="BE36" s="25">
        <v>0</v>
      </c>
      <c r="BF36" s="25">
        <v>0</v>
      </c>
      <c r="BG36" s="25">
        <v>0</v>
      </c>
      <c r="BH36" s="25"/>
    </row>
    <row r="37" spans="1:60" s="35" customFormat="1" ht="114">
      <c r="A37" s="39" t="s">
        <v>929</v>
      </c>
      <c r="B37" s="40" t="s">
        <v>931</v>
      </c>
      <c r="C37" s="41" t="s">
        <v>907</v>
      </c>
      <c r="D37" s="36" t="s">
        <v>979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5">
        <v>0</v>
      </c>
      <c r="AW37" s="25">
        <v>0</v>
      </c>
      <c r="AX37" s="25">
        <v>0</v>
      </c>
      <c r="AY37" s="25">
        <v>0</v>
      </c>
      <c r="AZ37" s="25">
        <v>0</v>
      </c>
      <c r="BA37" s="25">
        <v>0</v>
      </c>
      <c r="BB37" s="25">
        <v>0</v>
      </c>
      <c r="BC37" s="25">
        <v>0</v>
      </c>
      <c r="BD37" s="25">
        <v>0</v>
      </c>
      <c r="BE37" s="25">
        <v>0</v>
      </c>
      <c r="BF37" s="25">
        <v>0</v>
      </c>
      <c r="BG37" s="25">
        <v>0</v>
      </c>
      <c r="BH37" s="25"/>
    </row>
    <row r="38" spans="1:60" s="35" customFormat="1" ht="99.75">
      <c r="A38" s="39" t="s">
        <v>929</v>
      </c>
      <c r="B38" s="40" t="s">
        <v>932</v>
      </c>
      <c r="C38" s="41" t="s">
        <v>907</v>
      </c>
      <c r="D38" s="36" t="s">
        <v>979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5">
        <v>0</v>
      </c>
      <c r="AW38" s="25">
        <v>0</v>
      </c>
      <c r="AX38" s="25">
        <v>0</v>
      </c>
      <c r="AY38" s="25">
        <v>0</v>
      </c>
      <c r="AZ38" s="25">
        <v>0</v>
      </c>
      <c r="BA38" s="25">
        <v>0</v>
      </c>
      <c r="BB38" s="25">
        <v>0</v>
      </c>
      <c r="BC38" s="25">
        <v>0</v>
      </c>
      <c r="BD38" s="25">
        <v>0</v>
      </c>
      <c r="BE38" s="25">
        <v>0</v>
      </c>
      <c r="BF38" s="25">
        <v>0</v>
      </c>
      <c r="BG38" s="25">
        <v>0</v>
      </c>
      <c r="BH38" s="25"/>
    </row>
    <row r="39" spans="1:60" s="35" customFormat="1" ht="99.75">
      <c r="A39" s="39" t="s">
        <v>929</v>
      </c>
      <c r="B39" s="40" t="s">
        <v>933</v>
      </c>
      <c r="C39" s="41" t="s">
        <v>907</v>
      </c>
      <c r="D39" s="36" t="s">
        <v>979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5">
        <v>0</v>
      </c>
      <c r="AT39" s="25">
        <v>0</v>
      </c>
      <c r="AU39" s="25">
        <v>0</v>
      </c>
      <c r="AV39" s="25">
        <v>0</v>
      </c>
      <c r="AW39" s="25">
        <v>0</v>
      </c>
      <c r="AX39" s="25">
        <v>0</v>
      </c>
      <c r="AY39" s="25">
        <v>0</v>
      </c>
      <c r="AZ39" s="25">
        <v>0</v>
      </c>
      <c r="BA39" s="25">
        <v>0</v>
      </c>
      <c r="BB39" s="25">
        <v>0</v>
      </c>
      <c r="BC39" s="25">
        <v>0</v>
      </c>
      <c r="BD39" s="25">
        <v>0</v>
      </c>
      <c r="BE39" s="25">
        <v>0</v>
      </c>
      <c r="BF39" s="25">
        <v>0</v>
      </c>
      <c r="BG39" s="25">
        <v>0</v>
      </c>
      <c r="BH39" s="25"/>
    </row>
    <row r="40" spans="1:60" s="35" customFormat="1" ht="42.75">
      <c r="A40" s="39" t="s">
        <v>934</v>
      </c>
      <c r="B40" s="40" t="s">
        <v>930</v>
      </c>
      <c r="C40" s="41" t="s">
        <v>907</v>
      </c>
      <c r="D40" s="36" t="s">
        <v>979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25">
        <v>0</v>
      </c>
      <c r="AK40" s="25">
        <v>0</v>
      </c>
      <c r="AL40" s="25">
        <v>0</v>
      </c>
      <c r="AM40" s="25">
        <v>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0</v>
      </c>
      <c r="AZ40" s="25">
        <v>0</v>
      </c>
      <c r="BA40" s="25">
        <v>0</v>
      </c>
      <c r="BB40" s="25">
        <v>0</v>
      </c>
      <c r="BC40" s="25">
        <v>0</v>
      </c>
      <c r="BD40" s="25">
        <v>0</v>
      </c>
      <c r="BE40" s="25">
        <v>0</v>
      </c>
      <c r="BF40" s="25">
        <v>0</v>
      </c>
      <c r="BG40" s="25">
        <v>0</v>
      </c>
      <c r="BH40" s="25"/>
    </row>
    <row r="41" spans="1:60" s="35" customFormat="1" ht="114">
      <c r="A41" s="39" t="s">
        <v>934</v>
      </c>
      <c r="B41" s="40" t="s">
        <v>931</v>
      </c>
      <c r="C41" s="41" t="s">
        <v>907</v>
      </c>
      <c r="D41" s="36" t="s">
        <v>979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  <c r="AJ41" s="25">
        <v>0</v>
      </c>
      <c r="AK41" s="25">
        <v>0</v>
      </c>
      <c r="AL41" s="25">
        <v>0</v>
      </c>
      <c r="AM41" s="25">
        <v>0</v>
      </c>
      <c r="AN41" s="25">
        <v>0</v>
      </c>
      <c r="AO41" s="25">
        <v>0</v>
      </c>
      <c r="AP41" s="25">
        <v>0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0</v>
      </c>
      <c r="AW41" s="25">
        <v>0</v>
      </c>
      <c r="AX41" s="25">
        <v>0</v>
      </c>
      <c r="AY41" s="25">
        <v>0</v>
      </c>
      <c r="AZ41" s="25">
        <v>0</v>
      </c>
      <c r="BA41" s="25">
        <v>0</v>
      </c>
      <c r="BB41" s="25">
        <v>0</v>
      </c>
      <c r="BC41" s="25">
        <v>0</v>
      </c>
      <c r="BD41" s="25">
        <v>0</v>
      </c>
      <c r="BE41" s="25">
        <v>0</v>
      </c>
      <c r="BF41" s="25">
        <v>0</v>
      </c>
      <c r="BG41" s="25">
        <v>0</v>
      </c>
      <c r="BH41" s="25"/>
    </row>
    <row r="42" spans="1:60" s="35" customFormat="1" ht="99.75">
      <c r="A42" s="39" t="s">
        <v>934</v>
      </c>
      <c r="B42" s="40" t="s">
        <v>932</v>
      </c>
      <c r="C42" s="41" t="s">
        <v>907</v>
      </c>
      <c r="D42" s="36" t="s">
        <v>979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5">
        <v>0</v>
      </c>
      <c r="BA42" s="25">
        <v>0</v>
      </c>
      <c r="BB42" s="25">
        <v>0</v>
      </c>
      <c r="BC42" s="25">
        <v>0</v>
      </c>
      <c r="BD42" s="25">
        <v>0</v>
      </c>
      <c r="BE42" s="25">
        <v>0</v>
      </c>
      <c r="BF42" s="25">
        <v>0</v>
      </c>
      <c r="BG42" s="25">
        <v>0</v>
      </c>
      <c r="BH42" s="25"/>
    </row>
    <row r="43" spans="1:60" s="35" customFormat="1" ht="99.75">
      <c r="A43" s="39" t="s">
        <v>934</v>
      </c>
      <c r="B43" s="40" t="s">
        <v>935</v>
      </c>
      <c r="C43" s="41" t="s">
        <v>907</v>
      </c>
      <c r="D43" s="36" t="s">
        <v>979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5">
        <v>0</v>
      </c>
      <c r="AT43" s="25">
        <v>0</v>
      </c>
      <c r="AU43" s="25">
        <v>0</v>
      </c>
      <c r="AV43" s="25">
        <v>0</v>
      </c>
      <c r="AW43" s="25">
        <v>0</v>
      </c>
      <c r="AX43" s="25">
        <v>0</v>
      </c>
      <c r="AY43" s="25">
        <v>0</v>
      </c>
      <c r="AZ43" s="25">
        <v>0</v>
      </c>
      <c r="BA43" s="25">
        <v>0</v>
      </c>
      <c r="BB43" s="25">
        <v>0</v>
      </c>
      <c r="BC43" s="25">
        <v>0</v>
      </c>
      <c r="BD43" s="25">
        <v>0</v>
      </c>
      <c r="BE43" s="25">
        <v>0</v>
      </c>
      <c r="BF43" s="25">
        <v>0</v>
      </c>
      <c r="BG43" s="25">
        <v>0</v>
      </c>
      <c r="BH43" s="25"/>
    </row>
    <row r="44" spans="1:60" s="35" customFormat="1" ht="85.5">
      <c r="A44" s="39" t="s">
        <v>936</v>
      </c>
      <c r="B44" s="40" t="s">
        <v>937</v>
      </c>
      <c r="C44" s="41" t="s">
        <v>907</v>
      </c>
      <c r="D44" s="36" t="s">
        <v>979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5">
        <v>0</v>
      </c>
      <c r="AW44" s="25">
        <v>0</v>
      </c>
      <c r="AX44" s="25">
        <v>0</v>
      </c>
      <c r="AY44" s="25">
        <v>0</v>
      </c>
      <c r="AZ44" s="25">
        <v>0</v>
      </c>
      <c r="BA44" s="25">
        <v>0</v>
      </c>
      <c r="BB44" s="25">
        <v>0</v>
      </c>
      <c r="BC44" s="25">
        <v>0</v>
      </c>
      <c r="BD44" s="25">
        <v>0</v>
      </c>
      <c r="BE44" s="25">
        <v>0</v>
      </c>
      <c r="BF44" s="25">
        <v>0</v>
      </c>
      <c r="BG44" s="25">
        <v>0</v>
      </c>
      <c r="BH44" s="25"/>
    </row>
    <row r="45" spans="1:60" s="35" customFormat="1" ht="71.25">
      <c r="A45" s="39" t="s">
        <v>938</v>
      </c>
      <c r="B45" s="40" t="s">
        <v>939</v>
      </c>
      <c r="C45" s="41" t="s">
        <v>907</v>
      </c>
      <c r="D45" s="36" t="s">
        <v>979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5">
        <v>0</v>
      </c>
      <c r="AJ45" s="25">
        <v>0</v>
      </c>
      <c r="AK45" s="25">
        <v>0</v>
      </c>
      <c r="AL45" s="25">
        <v>0</v>
      </c>
      <c r="AM45" s="25">
        <v>0</v>
      </c>
      <c r="AN45" s="25">
        <v>0</v>
      </c>
      <c r="AO45" s="25">
        <v>0</v>
      </c>
      <c r="AP45" s="25">
        <v>0</v>
      </c>
      <c r="AQ45" s="25">
        <v>0</v>
      </c>
      <c r="AR45" s="25">
        <v>0</v>
      </c>
      <c r="AS45" s="25">
        <v>0</v>
      </c>
      <c r="AT45" s="25">
        <v>0</v>
      </c>
      <c r="AU45" s="25">
        <v>0</v>
      </c>
      <c r="AV45" s="25">
        <v>0</v>
      </c>
      <c r="AW45" s="25">
        <v>0</v>
      </c>
      <c r="AX45" s="25">
        <v>0</v>
      </c>
      <c r="AY45" s="25">
        <v>0</v>
      </c>
      <c r="AZ45" s="25">
        <v>0</v>
      </c>
      <c r="BA45" s="25">
        <v>0</v>
      </c>
      <c r="BB45" s="25">
        <v>0</v>
      </c>
      <c r="BC45" s="25">
        <v>0</v>
      </c>
      <c r="BD45" s="25">
        <v>0</v>
      </c>
      <c r="BE45" s="25">
        <v>0</v>
      </c>
      <c r="BF45" s="25">
        <v>0</v>
      </c>
      <c r="BG45" s="25">
        <v>0</v>
      </c>
      <c r="BH45" s="25"/>
    </row>
    <row r="46" spans="1:60" s="35" customFormat="1" ht="71.25">
      <c r="A46" s="39" t="s">
        <v>940</v>
      </c>
      <c r="B46" s="40" t="s">
        <v>941</v>
      </c>
      <c r="C46" s="41" t="s">
        <v>907</v>
      </c>
      <c r="D46" s="36" t="s">
        <v>979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25">
        <v>0</v>
      </c>
      <c r="AK46" s="25">
        <v>0</v>
      </c>
      <c r="AL46" s="25">
        <v>0</v>
      </c>
      <c r="AM46" s="25">
        <v>0</v>
      </c>
      <c r="AN46" s="25">
        <v>0</v>
      </c>
      <c r="AO46" s="25">
        <v>0</v>
      </c>
      <c r="AP46" s="25">
        <v>0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5">
        <v>0</v>
      </c>
      <c r="BA46" s="25">
        <v>0</v>
      </c>
      <c r="BB46" s="25">
        <v>0</v>
      </c>
      <c r="BC46" s="25">
        <v>0</v>
      </c>
      <c r="BD46" s="25">
        <v>0</v>
      </c>
      <c r="BE46" s="25">
        <v>0</v>
      </c>
      <c r="BF46" s="25">
        <v>0</v>
      </c>
      <c r="BG46" s="25">
        <v>0</v>
      </c>
      <c r="BH46" s="25"/>
    </row>
    <row r="47" spans="1:60" s="35" customFormat="1" ht="42.75">
      <c r="A47" s="39" t="s">
        <v>92</v>
      </c>
      <c r="B47" s="40" t="s">
        <v>942</v>
      </c>
      <c r="C47" s="41" t="s">
        <v>907</v>
      </c>
      <c r="D47" s="37" t="s">
        <v>1052</v>
      </c>
      <c r="E47" s="36">
        <f>E48</f>
        <v>0</v>
      </c>
      <c r="F47" s="25">
        <v>0</v>
      </c>
      <c r="G47" s="25">
        <f>G51</f>
        <v>1.93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f>T48</f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f>AA51</f>
        <v>1.93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5">
        <v>0</v>
      </c>
      <c r="AT47" s="25">
        <v>0</v>
      </c>
      <c r="AU47" s="25">
        <v>0</v>
      </c>
      <c r="AV47" s="25">
        <v>0</v>
      </c>
      <c r="AW47" s="25">
        <v>0</v>
      </c>
      <c r="AX47" s="25">
        <v>0</v>
      </c>
      <c r="AY47" s="25">
        <v>0</v>
      </c>
      <c r="AZ47" s="25">
        <v>0</v>
      </c>
      <c r="BA47" s="25">
        <v>0</v>
      </c>
      <c r="BB47" s="25">
        <v>0</v>
      </c>
      <c r="BC47" s="25">
        <v>0</v>
      </c>
      <c r="BD47" s="25">
        <v>0</v>
      </c>
      <c r="BE47" s="25">
        <v>0</v>
      </c>
      <c r="BF47" s="25">
        <v>0</v>
      </c>
      <c r="BG47" s="25">
        <v>0</v>
      </c>
      <c r="BH47" s="25"/>
    </row>
    <row r="48" spans="1:60" s="35" customFormat="1" ht="71.25">
      <c r="A48" s="39" t="s">
        <v>503</v>
      </c>
      <c r="B48" s="40" t="s">
        <v>943</v>
      </c>
      <c r="C48" s="41" t="s">
        <v>907</v>
      </c>
      <c r="D48" s="36" t="s">
        <v>979</v>
      </c>
      <c r="E48" s="36">
        <f>E49</f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f>T49</f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0</v>
      </c>
      <c r="BA48" s="25">
        <v>0</v>
      </c>
      <c r="BB48" s="25">
        <v>0</v>
      </c>
      <c r="BC48" s="25">
        <v>0</v>
      </c>
      <c r="BD48" s="25">
        <v>0</v>
      </c>
      <c r="BE48" s="25">
        <v>0</v>
      </c>
      <c r="BF48" s="25">
        <v>0</v>
      </c>
      <c r="BG48" s="25">
        <v>0</v>
      </c>
      <c r="BH48" s="25"/>
    </row>
    <row r="49" spans="1:60" s="35" customFormat="1" ht="28.5">
      <c r="A49" s="39" t="s">
        <v>505</v>
      </c>
      <c r="B49" s="40" t="s">
        <v>944</v>
      </c>
      <c r="C49" s="41" t="s">
        <v>907</v>
      </c>
      <c r="D49" s="36" t="s">
        <v>979</v>
      </c>
      <c r="E49" s="36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5">
        <v>0</v>
      </c>
      <c r="AT49" s="25">
        <v>0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5">
        <v>0</v>
      </c>
      <c r="BA49" s="25">
        <v>0</v>
      </c>
      <c r="BB49" s="25">
        <v>0</v>
      </c>
      <c r="BC49" s="25">
        <v>0</v>
      </c>
      <c r="BD49" s="25">
        <v>0</v>
      </c>
      <c r="BE49" s="25">
        <v>0</v>
      </c>
      <c r="BF49" s="25">
        <v>0</v>
      </c>
      <c r="BG49" s="25">
        <v>0</v>
      </c>
      <c r="BH49" s="25"/>
    </row>
    <row r="50" spans="1:60" s="35" customFormat="1" ht="57">
      <c r="A50" s="39" t="s">
        <v>510</v>
      </c>
      <c r="B50" s="40" t="s">
        <v>945</v>
      </c>
      <c r="C50" s="41" t="s">
        <v>907</v>
      </c>
      <c r="D50" s="36" t="s">
        <v>979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5">
        <v>0</v>
      </c>
      <c r="AT50" s="25"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5">
        <v>0</v>
      </c>
      <c r="BA50" s="25">
        <v>0</v>
      </c>
      <c r="BB50" s="25">
        <v>0</v>
      </c>
      <c r="BC50" s="25">
        <v>0</v>
      </c>
      <c r="BD50" s="25">
        <v>0</v>
      </c>
      <c r="BE50" s="25">
        <v>0</v>
      </c>
      <c r="BF50" s="25">
        <v>0</v>
      </c>
      <c r="BG50" s="25">
        <v>0</v>
      </c>
      <c r="BH50" s="25"/>
    </row>
    <row r="51" spans="1:60" s="35" customFormat="1" ht="42.75">
      <c r="A51" s="39" t="s">
        <v>518</v>
      </c>
      <c r="B51" s="40" t="s">
        <v>946</v>
      </c>
      <c r="C51" s="41" t="s">
        <v>907</v>
      </c>
      <c r="D51" s="37" t="s">
        <v>1052</v>
      </c>
      <c r="E51" s="25">
        <v>0</v>
      </c>
      <c r="F51" s="25">
        <v>0</v>
      </c>
      <c r="G51" s="25">
        <f>G52</f>
        <v>1.93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f>AA52</f>
        <v>1.93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  <c r="AI51" s="25">
        <v>0</v>
      </c>
      <c r="AJ51" s="25">
        <v>0</v>
      </c>
      <c r="AK51" s="25">
        <v>0</v>
      </c>
      <c r="AL51" s="25">
        <v>0</v>
      </c>
      <c r="AM51" s="25">
        <v>0</v>
      </c>
      <c r="AN51" s="25">
        <v>0</v>
      </c>
      <c r="AO51" s="25">
        <v>0</v>
      </c>
      <c r="AP51" s="25">
        <v>0</v>
      </c>
      <c r="AQ51" s="25">
        <v>0</v>
      </c>
      <c r="AR51" s="25">
        <v>0</v>
      </c>
      <c r="AS51" s="25">
        <v>0</v>
      </c>
      <c r="AT51" s="25">
        <v>0</v>
      </c>
      <c r="AU51" s="25">
        <v>0</v>
      </c>
      <c r="AV51" s="25">
        <v>0</v>
      </c>
      <c r="AW51" s="25">
        <v>0</v>
      </c>
      <c r="AX51" s="25">
        <v>0</v>
      </c>
      <c r="AY51" s="25">
        <v>0</v>
      </c>
      <c r="AZ51" s="25">
        <v>0</v>
      </c>
      <c r="BA51" s="25">
        <v>0</v>
      </c>
      <c r="BB51" s="25">
        <v>0</v>
      </c>
      <c r="BC51" s="25">
        <v>0</v>
      </c>
      <c r="BD51" s="25">
        <v>0</v>
      </c>
      <c r="BE51" s="25">
        <v>0</v>
      </c>
      <c r="BF51" s="25">
        <v>0</v>
      </c>
      <c r="BG51" s="25">
        <v>0</v>
      </c>
      <c r="BH51" s="25"/>
    </row>
    <row r="52" spans="1:60" s="35" customFormat="1" ht="42.75">
      <c r="A52" s="39" t="s">
        <v>947</v>
      </c>
      <c r="B52" s="40" t="s">
        <v>948</v>
      </c>
      <c r="C52" s="41" t="s">
        <v>907</v>
      </c>
      <c r="D52" s="37" t="s">
        <v>1052</v>
      </c>
      <c r="E52" s="25">
        <v>0</v>
      </c>
      <c r="F52" s="25">
        <v>0</v>
      </c>
      <c r="G52" s="25">
        <f>G53</f>
        <v>1.93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f>AA53</f>
        <v>1.93</v>
      </c>
      <c r="AB52" s="25">
        <v>0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5">
        <v>0</v>
      </c>
      <c r="BA52" s="25">
        <v>0</v>
      </c>
      <c r="BB52" s="25">
        <v>0</v>
      </c>
      <c r="BC52" s="25">
        <v>0</v>
      </c>
      <c r="BD52" s="25">
        <v>0</v>
      </c>
      <c r="BE52" s="25">
        <v>0</v>
      </c>
      <c r="BF52" s="25">
        <v>0</v>
      </c>
      <c r="BG52" s="25">
        <v>0</v>
      </c>
      <c r="BH52" s="25"/>
    </row>
    <row r="53" spans="1:60" ht="60">
      <c r="A53" s="107" t="s">
        <v>947</v>
      </c>
      <c r="B53" s="45" t="s">
        <v>1048</v>
      </c>
      <c r="C53" s="46" t="s">
        <v>1035</v>
      </c>
      <c r="D53" s="91" t="s">
        <v>1052</v>
      </c>
      <c r="E53" s="26">
        <v>0</v>
      </c>
      <c r="F53" s="26">
        <v>0</v>
      </c>
      <c r="G53" s="26">
        <f>AA53</f>
        <v>1.93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W53" s="26">
        <v>0</v>
      </c>
      <c r="X53" s="26">
        <v>0</v>
      </c>
      <c r="Y53" s="26">
        <v>0</v>
      </c>
      <c r="Z53" s="26">
        <v>0</v>
      </c>
      <c r="AA53" s="26">
        <v>1.93</v>
      </c>
      <c r="AB53" s="26">
        <v>0</v>
      </c>
      <c r="AC53" s="26">
        <v>0</v>
      </c>
      <c r="AD53" s="26">
        <v>0</v>
      </c>
      <c r="AE53" s="26">
        <v>0</v>
      </c>
      <c r="AF53" s="26">
        <v>0</v>
      </c>
      <c r="AG53" s="26">
        <v>0</v>
      </c>
      <c r="AH53" s="26">
        <v>0</v>
      </c>
      <c r="AI53" s="26">
        <v>0</v>
      </c>
      <c r="AJ53" s="26">
        <v>0</v>
      </c>
      <c r="AK53" s="26">
        <v>0</v>
      </c>
      <c r="AL53" s="26">
        <v>0</v>
      </c>
      <c r="AM53" s="26">
        <v>0</v>
      </c>
      <c r="AN53" s="26">
        <v>0</v>
      </c>
      <c r="AO53" s="26">
        <v>0</v>
      </c>
      <c r="AP53" s="26">
        <v>0</v>
      </c>
      <c r="AQ53" s="26">
        <v>0</v>
      </c>
      <c r="AR53" s="26">
        <v>0</v>
      </c>
      <c r="AS53" s="26">
        <v>0</v>
      </c>
      <c r="AT53" s="26">
        <v>0</v>
      </c>
      <c r="AU53" s="26">
        <v>0</v>
      </c>
      <c r="AV53" s="26">
        <v>0</v>
      </c>
      <c r="AW53" s="26">
        <v>0</v>
      </c>
      <c r="AX53" s="26">
        <v>0</v>
      </c>
      <c r="AY53" s="26">
        <v>0</v>
      </c>
      <c r="AZ53" s="26">
        <v>0</v>
      </c>
      <c r="BA53" s="26">
        <v>0</v>
      </c>
      <c r="BB53" s="26">
        <v>0</v>
      </c>
      <c r="BC53" s="26">
        <v>0</v>
      </c>
      <c r="BD53" s="26">
        <v>0</v>
      </c>
      <c r="BE53" s="26">
        <v>0</v>
      </c>
      <c r="BF53" s="26">
        <v>0</v>
      </c>
      <c r="BG53" s="26">
        <v>0</v>
      </c>
      <c r="BH53" s="26"/>
    </row>
    <row r="54" spans="1:60" s="35" customFormat="1" ht="42.75">
      <c r="A54" s="39" t="s">
        <v>949</v>
      </c>
      <c r="B54" s="40" t="s">
        <v>950</v>
      </c>
      <c r="C54" s="41" t="s">
        <v>907</v>
      </c>
      <c r="D54" s="36" t="s">
        <v>979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5">
        <v>0</v>
      </c>
      <c r="AT54" s="25">
        <v>0</v>
      </c>
      <c r="AU54" s="25">
        <v>0</v>
      </c>
      <c r="AV54" s="25">
        <v>0</v>
      </c>
      <c r="AW54" s="25">
        <v>0</v>
      </c>
      <c r="AX54" s="25">
        <v>0</v>
      </c>
      <c r="AY54" s="25">
        <v>0</v>
      </c>
      <c r="AZ54" s="25">
        <v>0</v>
      </c>
      <c r="BA54" s="25">
        <v>0</v>
      </c>
      <c r="BB54" s="25">
        <v>0</v>
      </c>
      <c r="BC54" s="25">
        <v>0</v>
      </c>
      <c r="BD54" s="25">
        <v>0</v>
      </c>
      <c r="BE54" s="25">
        <v>0</v>
      </c>
      <c r="BF54" s="25">
        <v>0</v>
      </c>
      <c r="BG54" s="25">
        <v>0</v>
      </c>
      <c r="BH54" s="25"/>
    </row>
    <row r="55" spans="1:60" s="35" customFormat="1" ht="42.75">
      <c r="A55" s="39" t="s">
        <v>520</v>
      </c>
      <c r="B55" s="40" t="s">
        <v>951</v>
      </c>
      <c r="C55" s="41" t="s">
        <v>907</v>
      </c>
      <c r="D55" s="36" t="s">
        <v>979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5">
        <v>0</v>
      </c>
      <c r="AT55" s="25">
        <v>0</v>
      </c>
      <c r="AU55" s="25">
        <v>0</v>
      </c>
      <c r="AV55" s="25">
        <v>0</v>
      </c>
      <c r="AW55" s="25">
        <v>0</v>
      </c>
      <c r="AX55" s="25">
        <v>0</v>
      </c>
      <c r="AY55" s="25">
        <v>0</v>
      </c>
      <c r="AZ55" s="25">
        <v>0</v>
      </c>
      <c r="BA55" s="25">
        <v>0</v>
      </c>
      <c r="BB55" s="25">
        <v>0</v>
      </c>
      <c r="BC55" s="25">
        <v>0</v>
      </c>
      <c r="BD55" s="25">
        <v>0</v>
      </c>
      <c r="BE55" s="25">
        <v>0</v>
      </c>
      <c r="BF55" s="25">
        <v>0</v>
      </c>
      <c r="BG55" s="25">
        <v>0</v>
      </c>
      <c r="BH55" s="25"/>
    </row>
    <row r="56" spans="1:60" s="35" customFormat="1" ht="42.75">
      <c r="A56" s="39" t="s">
        <v>522</v>
      </c>
      <c r="B56" s="40" t="s">
        <v>952</v>
      </c>
      <c r="C56" s="41" t="s">
        <v>907</v>
      </c>
      <c r="D56" s="36" t="s">
        <v>979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v>0</v>
      </c>
      <c r="AH56" s="25">
        <v>0</v>
      </c>
      <c r="AI56" s="25">
        <v>0</v>
      </c>
      <c r="AJ56" s="25">
        <v>0</v>
      </c>
      <c r="AK56" s="25">
        <v>0</v>
      </c>
      <c r="AL56" s="25">
        <v>0</v>
      </c>
      <c r="AM56" s="25">
        <v>0</v>
      </c>
      <c r="AN56" s="25">
        <v>0</v>
      </c>
      <c r="AO56" s="25">
        <v>0</v>
      </c>
      <c r="AP56" s="25">
        <v>0</v>
      </c>
      <c r="AQ56" s="25">
        <v>0</v>
      </c>
      <c r="AR56" s="25">
        <v>0</v>
      </c>
      <c r="AS56" s="25">
        <v>0</v>
      </c>
      <c r="AT56" s="25">
        <v>0</v>
      </c>
      <c r="AU56" s="25">
        <v>0</v>
      </c>
      <c r="AV56" s="25">
        <v>0</v>
      </c>
      <c r="AW56" s="25">
        <v>0</v>
      </c>
      <c r="AX56" s="25">
        <v>0</v>
      </c>
      <c r="AY56" s="25">
        <v>0</v>
      </c>
      <c r="AZ56" s="25">
        <v>0</v>
      </c>
      <c r="BA56" s="25">
        <v>0</v>
      </c>
      <c r="BB56" s="25">
        <v>0</v>
      </c>
      <c r="BC56" s="25">
        <v>0</v>
      </c>
      <c r="BD56" s="25">
        <v>0</v>
      </c>
      <c r="BE56" s="25">
        <v>0</v>
      </c>
      <c r="BF56" s="25">
        <v>0</v>
      </c>
      <c r="BG56" s="25">
        <v>0</v>
      </c>
      <c r="BH56" s="25"/>
    </row>
    <row r="57" spans="1:60" s="35" customFormat="1" ht="42.75">
      <c r="A57" s="39" t="s">
        <v>526</v>
      </c>
      <c r="B57" s="40" t="s">
        <v>953</v>
      </c>
      <c r="C57" s="41" t="s">
        <v>907</v>
      </c>
      <c r="D57" s="36" t="s">
        <v>979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5">
        <v>0</v>
      </c>
      <c r="AT57" s="25">
        <v>0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25">
        <v>0</v>
      </c>
      <c r="BA57" s="25">
        <v>0</v>
      </c>
      <c r="BB57" s="25">
        <v>0</v>
      </c>
      <c r="BC57" s="25">
        <v>0</v>
      </c>
      <c r="BD57" s="25">
        <v>0</v>
      </c>
      <c r="BE57" s="25">
        <v>0</v>
      </c>
      <c r="BF57" s="25">
        <v>0</v>
      </c>
      <c r="BG57" s="25">
        <v>0</v>
      </c>
      <c r="BH57" s="25"/>
    </row>
    <row r="58" spans="1:60" s="35" customFormat="1" ht="28.5">
      <c r="A58" s="39" t="s">
        <v>527</v>
      </c>
      <c r="B58" s="40" t="s">
        <v>954</v>
      </c>
      <c r="C58" s="41" t="s">
        <v>907</v>
      </c>
      <c r="D58" s="36" t="s">
        <v>979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5">
        <v>0</v>
      </c>
      <c r="AT58" s="25">
        <v>0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25">
        <v>0</v>
      </c>
      <c r="BB58" s="25">
        <v>0</v>
      </c>
      <c r="BC58" s="25">
        <v>0</v>
      </c>
      <c r="BD58" s="25">
        <v>0</v>
      </c>
      <c r="BE58" s="25">
        <v>0</v>
      </c>
      <c r="BF58" s="25">
        <v>0</v>
      </c>
      <c r="BG58" s="25">
        <v>0</v>
      </c>
      <c r="BH58" s="25"/>
    </row>
    <row r="59" spans="1:60" s="35" customFormat="1" ht="42.75">
      <c r="A59" s="39" t="s">
        <v>528</v>
      </c>
      <c r="B59" s="40" t="s">
        <v>955</v>
      </c>
      <c r="C59" s="41" t="s">
        <v>907</v>
      </c>
      <c r="D59" s="36" t="s">
        <v>979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5">
        <v>0</v>
      </c>
      <c r="AT59" s="25">
        <v>0</v>
      </c>
      <c r="AU59" s="25">
        <v>0</v>
      </c>
      <c r="AV59" s="25">
        <v>0</v>
      </c>
      <c r="AW59" s="25">
        <v>0</v>
      </c>
      <c r="AX59" s="25">
        <v>0</v>
      </c>
      <c r="AY59" s="25">
        <v>0</v>
      </c>
      <c r="AZ59" s="25">
        <v>0</v>
      </c>
      <c r="BA59" s="25">
        <v>0</v>
      </c>
      <c r="BB59" s="25">
        <v>0</v>
      </c>
      <c r="BC59" s="25">
        <v>0</v>
      </c>
      <c r="BD59" s="25">
        <v>0</v>
      </c>
      <c r="BE59" s="25">
        <v>0</v>
      </c>
      <c r="BF59" s="25">
        <v>0</v>
      </c>
      <c r="BG59" s="25">
        <v>0</v>
      </c>
      <c r="BH59" s="25"/>
    </row>
    <row r="60" spans="1:60" s="35" customFormat="1" ht="57">
      <c r="A60" s="39" t="s">
        <v>529</v>
      </c>
      <c r="B60" s="40" t="s">
        <v>956</v>
      </c>
      <c r="C60" s="41" t="s">
        <v>907</v>
      </c>
      <c r="D60" s="36" t="s">
        <v>979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5">
        <v>0</v>
      </c>
      <c r="AT60" s="25">
        <v>0</v>
      </c>
      <c r="AU60" s="25">
        <v>0</v>
      </c>
      <c r="AV60" s="25">
        <v>0</v>
      </c>
      <c r="AW60" s="25">
        <v>0</v>
      </c>
      <c r="AX60" s="25">
        <v>0</v>
      </c>
      <c r="AY60" s="25">
        <v>0</v>
      </c>
      <c r="AZ60" s="25">
        <v>0</v>
      </c>
      <c r="BA60" s="25">
        <v>0</v>
      </c>
      <c r="BB60" s="25">
        <v>0</v>
      </c>
      <c r="BC60" s="25">
        <v>0</v>
      </c>
      <c r="BD60" s="25">
        <v>0</v>
      </c>
      <c r="BE60" s="25">
        <v>0</v>
      </c>
      <c r="BF60" s="25">
        <v>0</v>
      </c>
      <c r="BG60" s="25">
        <v>0</v>
      </c>
      <c r="BH60" s="25"/>
    </row>
    <row r="61" spans="1:60" s="35" customFormat="1" ht="57">
      <c r="A61" s="39" t="s">
        <v>530</v>
      </c>
      <c r="B61" s="40" t="s">
        <v>957</v>
      </c>
      <c r="C61" s="41" t="s">
        <v>907</v>
      </c>
      <c r="D61" s="36" t="s">
        <v>979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  <c r="AI61" s="25">
        <v>0</v>
      </c>
      <c r="AJ61" s="25">
        <v>0</v>
      </c>
      <c r="AK61" s="25">
        <v>0</v>
      </c>
      <c r="AL61" s="25">
        <v>0</v>
      </c>
      <c r="AM61" s="25">
        <v>0</v>
      </c>
      <c r="AN61" s="25">
        <v>0</v>
      </c>
      <c r="AO61" s="25">
        <v>0</v>
      </c>
      <c r="AP61" s="25">
        <v>0</v>
      </c>
      <c r="AQ61" s="25">
        <v>0</v>
      </c>
      <c r="AR61" s="25">
        <v>0</v>
      </c>
      <c r="AS61" s="25">
        <v>0</v>
      </c>
      <c r="AT61" s="25">
        <v>0</v>
      </c>
      <c r="AU61" s="25">
        <v>0</v>
      </c>
      <c r="AV61" s="25">
        <v>0</v>
      </c>
      <c r="AW61" s="25">
        <v>0</v>
      </c>
      <c r="AX61" s="25">
        <v>0</v>
      </c>
      <c r="AY61" s="25">
        <v>0</v>
      </c>
      <c r="AZ61" s="25">
        <v>0</v>
      </c>
      <c r="BA61" s="25">
        <v>0</v>
      </c>
      <c r="BB61" s="25">
        <v>0</v>
      </c>
      <c r="BC61" s="25">
        <v>0</v>
      </c>
      <c r="BD61" s="25">
        <v>0</v>
      </c>
      <c r="BE61" s="25">
        <v>0</v>
      </c>
      <c r="BF61" s="25">
        <v>0</v>
      </c>
      <c r="BG61" s="25">
        <v>0</v>
      </c>
      <c r="BH61" s="25"/>
    </row>
    <row r="62" spans="1:60" s="35" customFormat="1" ht="42.75">
      <c r="A62" s="39" t="s">
        <v>531</v>
      </c>
      <c r="B62" s="40" t="s">
        <v>958</v>
      </c>
      <c r="C62" s="41" t="s">
        <v>907</v>
      </c>
      <c r="D62" s="36" t="s">
        <v>979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25">
        <v>0</v>
      </c>
      <c r="AK62" s="25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0</v>
      </c>
      <c r="AZ62" s="25">
        <v>0</v>
      </c>
      <c r="BA62" s="25">
        <v>0</v>
      </c>
      <c r="BB62" s="25">
        <v>0</v>
      </c>
      <c r="BC62" s="25">
        <v>0</v>
      </c>
      <c r="BD62" s="25">
        <v>0</v>
      </c>
      <c r="BE62" s="25">
        <v>0</v>
      </c>
      <c r="BF62" s="25">
        <v>0</v>
      </c>
      <c r="BG62" s="25">
        <v>0</v>
      </c>
      <c r="BH62" s="25"/>
    </row>
    <row r="63" spans="1:60" s="35" customFormat="1" ht="57">
      <c r="A63" s="39" t="s">
        <v>959</v>
      </c>
      <c r="B63" s="40" t="s">
        <v>960</v>
      </c>
      <c r="C63" s="41" t="s">
        <v>907</v>
      </c>
      <c r="D63" s="36" t="s">
        <v>979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5">
        <v>0</v>
      </c>
      <c r="AT63" s="25">
        <v>0</v>
      </c>
      <c r="AU63" s="25">
        <v>0</v>
      </c>
      <c r="AV63" s="25">
        <v>0</v>
      </c>
      <c r="AW63" s="25">
        <v>0</v>
      </c>
      <c r="AX63" s="25">
        <v>0</v>
      </c>
      <c r="AY63" s="25">
        <v>0</v>
      </c>
      <c r="AZ63" s="25">
        <v>0</v>
      </c>
      <c r="BA63" s="25">
        <v>0</v>
      </c>
      <c r="BB63" s="25">
        <v>0</v>
      </c>
      <c r="BC63" s="25">
        <v>0</v>
      </c>
      <c r="BD63" s="25">
        <v>0</v>
      </c>
      <c r="BE63" s="25">
        <v>0</v>
      </c>
      <c r="BF63" s="25">
        <v>0</v>
      </c>
      <c r="BG63" s="25">
        <v>0</v>
      </c>
      <c r="BH63" s="25"/>
    </row>
    <row r="64" spans="1:60" s="35" customFormat="1" ht="57">
      <c r="A64" s="39" t="s">
        <v>961</v>
      </c>
      <c r="B64" s="40" t="s">
        <v>962</v>
      </c>
      <c r="C64" s="41" t="s">
        <v>907</v>
      </c>
      <c r="D64" s="36" t="s">
        <v>979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5">
        <v>0</v>
      </c>
      <c r="AT64" s="25">
        <v>0</v>
      </c>
      <c r="AU64" s="25">
        <v>0</v>
      </c>
      <c r="AV64" s="25">
        <v>0</v>
      </c>
      <c r="AW64" s="25">
        <v>0</v>
      </c>
      <c r="AX64" s="25">
        <v>0</v>
      </c>
      <c r="AY64" s="25">
        <v>0</v>
      </c>
      <c r="AZ64" s="25">
        <v>0</v>
      </c>
      <c r="BA64" s="25">
        <v>0</v>
      </c>
      <c r="BB64" s="25">
        <v>0</v>
      </c>
      <c r="BC64" s="25">
        <v>0</v>
      </c>
      <c r="BD64" s="25">
        <v>0</v>
      </c>
      <c r="BE64" s="25">
        <v>0</v>
      </c>
      <c r="BF64" s="25">
        <v>0</v>
      </c>
      <c r="BG64" s="25">
        <v>0</v>
      </c>
      <c r="BH64" s="25"/>
    </row>
    <row r="65" spans="1:60" s="35" customFormat="1" ht="28.5">
      <c r="A65" s="39" t="s">
        <v>963</v>
      </c>
      <c r="B65" s="40" t="s">
        <v>964</v>
      </c>
      <c r="C65" s="41" t="s">
        <v>907</v>
      </c>
      <c r="D65" s="36" t="s">
        <v>979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5">
        <v>0</v>
      </c>
      <c r="AT65" s="25">
        <v>0</v>
      </c>
      <c r="AU65" s="25">
        <v>0</v>
      </c>
      <c r="AV65" s="25">
        <v>0</v>
      </c>
      <c r="AW65" s="25">
        <v>0</v>
      </c>
      <c r="AX65" s="25">
        <v>0</v>
      </c>
      <c r="AY65" s="25">
        <v>0</v>
      </c>
      <c r="AZ65" s="25">
        <v>0</v>
      </c>
      <c r="BA65" s="25">
        <v>0</v>
      </c>
      <c r="BB65" s="25">
        <v>0</v>
      </c>
      <c r="BC65" s="25">
        <v>0</v>
      </c>
      <c r="BD65" s="25">
        <v>0</v>
      </c>
      <c r="BE65" s="25">
        <v>0</v>
      </c>
      <c r="BF65" s="25">
        <v>0</v>
      </c>
      <c r="BG65" s="25">
        <v>0</v>
      </c>
      <c r="BH65" s="25"/>
    </row>
    <row r="66" spans="1:60" s="35" customFormat="1" ht="42.75">
      <c r="A66" s="39" t="s">
        <v>965</v>
      </c>
      <c r="B66" s="40" t="s">
        <v>966</v>
      </c>
      <c r="C66" s="41" t="s">
        <v>907</v>
      </c>
      <c r="D66" s="36" t="s">
        <v>979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25">
        <v>0</v>
      </c>
      <c r="AK66" s="25">
        <v>0</v>
      </c>
      <c r="AL66" s="25">
        <v>0</v>
      </c>
      <c r="AM66" s="25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5">
        <v>0</v>
      </c>
      <c r="AT66" s="25">
        <v>0</v>
      </c>
      <c r="AU66" s="25">
        <v>0</v>
      </c>
      <c r="AV66" s="25">
        <v>0</v>
      </c>
      <c r="AW66" s="25">
        <v>0</v>
      </c>
      <c r="AX66" s="25">
        <v>0</v>
      </c>
      <c r="AY66" s="25">
        <v>0</v>
      </c>
      <c r="AZ66" s="25">
        <v>0</v>
      </c>
      <c r="BA66" s="25">
        <v>0</v>
      </c>
      <c r="BB66" s="25">
        <v>0</v>
      </c>
      <c r="BC66" s="25">
        <v>0</v>
      </c>
      <c r="BD66" s="25">
        <v>0</v>
      </c>
      <c r="BE66" s="25">
        <v>0</v>
      </c>
      <c r="BF66" s="25">
        <v>0</v>
      </c>
      <c r="BG66" s="25">
        <v>0</v>
      </c>
      <c r="BH66" s="25"/>
    </row>
    <row r="67" spans="1:60" s="35" customFormat="1" ht="57">
      <c r="A67" s="39" t="s">
        <v>94</v>
      </c>
      <c r="B67" s="40" t="s">
        <v>967</v>
      </c>
      <c r="C67" s="41" t="s">
        <v>907</v>
      </c>
      <c r="D67" s="36" t="s">
        <v>979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0</v>
      </c>
      <c r="AZ67" s="25">
        <v>0</v>
      </c>
      <c r="BA67" s="25">
        <v>0</v>
      </c>
      <c r="BB67" s="25">
        <v>0</v>
      </c>
      <c r="BC67" s="25">
        <v>0</v>
      </c>
      <c r="BD67" s="25">
        <v>0</v>
      </c>
      <c r="BE67" s="25">
        <v>0</v>
      </c>
      <c r="BF67" s="25">
        <v>0</v>
      </c>
      <c r="BG67" s="25">
        <v>0</v>
      </c>
      <c r="BH67" s="25"/>
    </row>
    <row r="68" spans="1:60" s="35" customFormat="1" ht="57">
      <c r="A68" s="39" t="s">
        <v>968</v>
      </c>
      <c r="B68" s="40" t="s">
        <v>969</v>
      </c>
      <c r="C68" s="41" t="s">
        <v>907</v>
      </c>
      <c r="D68" s="36" t="s">
        <v>979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5">
        <v>0</v>
      </c>
      <c r="AT68" s="25">
        <v>0</v>
      </c>
      <c r="AU68" s="25">
        <v>0</v>
      </c>
      <c r="AV68" s="25">
        <v>0</v>
      </c>
      <c r="AW68" s="25">
        <v>0</v>
      </c>
      <c r="AX68" s="25">
        <v>0</v>
      </c>
      <c r="AY68" s="25">
        <v>0</v>
      </c>
      <c r="AZ68" s="25">
        <v>0</v>
      </c>
      <c r="BA68" s="25">
        <v>0</v>
      </c>
      <c r="BB68" s="25">
        <v>0</v>
      </c>
      <c r="BC68" s="25">
        <v>0</v>
      </c>
      <c r="BD68" s="25">
        <v>0</v>
      </c>
      <c r="BE68" s="25">
        <v>0</v>
      </c>
      <c r="BF68" s="25">
        <v>0</v>
      </c>
      <c r="BG68" s="25">
        <v>0</v>
      </c>
      <c r="BH68" s="25"/>
    </row>
    <row r="69" spans="1:60" s="35" customFormat="1" ht="57">
      <c r="A69" s="39" t="s">
        <v>970</v>
      </c>
      <c r="B69" s="40" t="s">
        <v>971</v>
      </c>
      <c r="C69" s="41" t="s">
        <v>907</v>
      </c>
      <c r="D69" s="36" t="s">
        <v>979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0</v>
      </c>
      <c r="AZ69" s="25">
        <v>0</v>
      </c>
      <c r="BA69" s="25">
        <v>0</v>
      </c>
      <c r="BB69" s="25">
        <v>0</v>
      </c>
      <c r="BC69" s="25">
        <v>0</v>
      </c>
      <c r="BD69" s="25">
        <v>0</v>
      </c>
      <c r="BE69" s="25">
        <v>0</v>
      </c>
      <c r="BF69" s="25">
        <v>0</v>
      </c>
      <c r="BG69" s="25">
        <v>0</v>
      </c>
      <c r="BH69" s="25"/>
    </row>
    <row r="70" spans="1:60" s="35" customFormat="1" ht="42.75">
      <c r="A70" s="39" t="s">
        <v>96</v>
      </c>
      <c r="B70" s="40" t="s">
        <v>972</v>
      </c>
      <c r="C70" s="41" t="s">
        <v>907</v>
      </c>
      <c r="D70" s="36" t="s">
        <v>979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5">
        <v>0</v>
      </c>
      <c r="AT70" s="25">
        <v>0</v>
      </c>
      <c r="AU70" s="25">
        <v>0</v>
      </c>
      <c r="AV70" s="25">
        <v>0</v>
      </c>
      <c r="AW70" s="25">
        <v>0</v>
      </c>
      <c r="AX70" s="25">
        <v>0</v>
      </c>
      <c r="AY70" s="25">
        <v>0</v>
      </c>
      <c r="AZ70" s="25">
        <v>0</v>
      </c>
      <c r="BA70" s="25">
        <v>0</v>
      </c>
      <c r="BB70" s="25">
        <v>0</v>
      </c>
      <c r="BC70" s="25">
        <v>0</v>
      </c>
      <c r="BD70" s="25">
        <v>0</v>
      </c>
      <c r="BE70" s="25">
        <v>0</v>
      </c>
      <c r="BF70" s="25">
        <v>0</v>
      </c>
      <c r="BG70" s="25">
        <v>0</v>
      </c>
      <c r="BH70" s="25"/>
    </row>
    <row r="71" spans="1:60" ht="42.75">
      <c r="A71" s="39" t="s">
        <v>98</v>
      </c>
      <c r="B71" s="40" t="s">
        <v>973</v>
      </c>
      <c r="C71" s="41" t="s">
        <v>907</v>
      </c>
      <c r="D71" s="16" t="s">
        <v>979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5">
        <v>0</v>
      </c>
      <c r="BA71" s="25">
        <v>0</v>
      </c>
      <c r="BB71" s="25">
        <v>0</v>
      </c>
      <c r="BC71" s="25">
        <v>0</v>
      </c>
      <c r="BD71" s="25">
        <v>0</v>
      </c>
      <c r="BE71" s="25">
        <v>0</v>
      </c>
      <c r="BF71" s="25">
        <v>0</v>
      </c>
      <c r="BG71" s="25">
        <v>0</v>
      </c>
      <c r="BH71" s="26"/>
    </row>
    <row r="72" spans="1:60" ht="28.5">
      <c r="A72" s="39" t="s">
        <v>100</v>
      </c>
      <c r="B72" s="40" t="s">
        <v>974</v>
      </c>
      <c r="C72" s="41" t="s">
        <v>907</v>
      </c>
      <c r="D72" s="16" t="s">
        <v>979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5">
        <v>0</v>
      </c>
      <c r="AT72" s="25">
        <v>0</v>
      </c>
      <c r="AU72" s="25">
        <v>0</v>
      </c>
      <c r="AV72" s="25">
        <v>0</v>
      </c>
      <c r="AW72" s="25">
        <v>0</v>
      </c>
      <c r="AX72" s="25">
        <v>0</v>
      </c>
      <c r="AY72" s="25">
        <v>0</v>
      </c>
      <c r="AZ72" s="25">
        <v>0</v>
      </c>
      <c r="BA72" s="25">
        <v>0</v>
      </c>
      <c r="BB72" s="25">
        <v>0</v>
      </c>
      <c r="BC72" s="25">
        <v>0</v>
      </c>
      <c r="BD72" s="25">
        <v>0</v>
      </c>
      <c r="BE72" s="25">
        <v>0</v>
      </c>
      <c r="BF72" s="25">
        <v>0</v>
      </c>
      <c r="BG72" s="25">
        <v>0</v>
      </c>
      <c r="BH72" s="26"/>
    </row>
    <row r="73" spans="1:60"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47"/>
      <c r="AR73" s="47"/>
      <c r="AS73" s="47"/>
      <c r="AT73" s="47"/>
      <c r="AU73" s="47"/>
      <c r="AV73" s="47"/>
      <c r="AW73" s="47"/>
      <c r="AX73" s="47"/>
      <c r="AY73" s="47"/>
      <c r="AZ73" s="47"/>
      <c r="BA73" s="47"/>
      <c r="BB73" s="47"/>
      <c r="BC73" s="47"/>
      <c r="BD73" s="47"/>
      <c r="BE73" s="47"/>
      <c r="BF73" s="47"/>
      <c r="BG73" s="47"/>
      <c r="BH73" s="47"/>
    </row>
  </sheetData>
  <mergeCells count="30">
    <mergeCell ref="BH14:BH17"/>
    <mergeCell ref="E15:AC15"/>
    <mergeCell ref="AD15:BB15"/>
    <mergeCell ref="E16:I16"/>
    <mergeCell ref="J16:N16"/>
    <mergeCell ref="O16:S16"/>
    <mergeCell ref="T16:X16"/>
    <mergeCell ref="Y16:AC16"/>
    <mergeCell ref="AD16:AH16"/>
    <mergeCell ref="AI16:AM16"/>
    <mergeCell ref="E14:BB14"/>
    <mergeCell ref="BC14:BG16"/>
    <mergeCell ref="AN16:AR16"/>
    <mergeCell ref="AS16:AW16"/>
    <mergeCell ref="AX16:BB16"/>
    <mergeCell ref="A19:C19"/>
    <mergeCell ref="A14:A17"/>
    <mergeCell ref="B14:B17"/>
    <mergeCell ref="C14:C17"/>
    <mergeCell ref="D14:D17"/>
    <mergeCell ref="A4:BH4"/>
    <mergeCell ref="A5:BH5"/>
    <mergeCell ref="A6:BH6"/>
    <mergeCell ref="A7:BH7"/>
    <mergeCell ref="A8:BH8"/>
    <mergeCell ref="A9:BH9"/>
    <mergeCell ref="A10:BH10"/>
    <mergeCell ref="A11:BH11"/>
    <mergeCell ref="A12:BH12"/>
    <mergeCell ref="A13:BH1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</sheetPr>
  <dimension ref="A1:BC143"/>
  <sheetViews>
    <sheetView topLeftCell="AA34" workbookViewId="0">
      <selection activeCell="AA1" sqref="A1:XFD1048576"/>
    </sheetView>
  </sheetViews>
  <sheetFormatPr defaultRowHeight="15"/>
  <cols>
    <col min="1" max="1" width="10.7109375" style="11" customWidth="1"/>
    <col min="2" max="2" width="47.28515625" style="11" customWidth="1"/>
    <col min="3" max="3" width="21.140625" style="11" customWidth="1"/>
    <col min="4" max="16384" width="9.140625" style="11"/>
  </cols>
  <sheetData>
    <row r="1" spans="1:55" s="9" customFormat="1" ht="16.5"/>
    <row r="2" spans="1:55" s="9" customFormat="1" ht="16.5"/>
    <row r="3" spans="1:55" s="9" customFormat="1" ht="16.5"/>
    <row r="4" spans="1:55" s="9" customFormat="1" ht="16.5">
      <c r="A4" s="109" t="s">
        <v>697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</row>
    <row r="5" spans="1:55" s="9" customFormat="1" ht="16.5">
      <c r="A5" s="109" t="s">
        <v>0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  <c r="BB5" s="109"/>
      <c r="BC5" s="109"/>
    </row>
    <row r="6" spans="1:55" s="9" customFormat="1" ht="16.5">
      <c r="A6" s="109" t="s">
        <v>16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</row>
    <row r="7" spans="1:55" s="9" customFormat="1" ht="16.5">
      <c r="A7" s="110" t="s">
        <v>698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</row>
    <row r="8" spans="1:55" s="9" customFormat="1" ht="16.5">
      <c r="A8" s="110" t="s">
        <v>1058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</row>
    <row r="9" spans="1:55" s="9" customFormat="1" ht="16.5">
      <c r="A9" s="110" t="s">
        <v>977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</row>
    <row r="10" spans="1:55" s="9" customFormat="1" ht="16.5">
      <c r="A10" s="110" t="s">
        <v>1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</row>
    <row r="11" spans="1:55" s="9" customFormat="1" ht="16.5">
      <c r="A11" s="110" t="s">
        <v>1043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</row>
    <row r="12" spans="1:55" s="9" customFormat="1" ht="16.5">
      <c r="A12" s="110" t="s">
        <v>1024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</row>
    <row r="13" spans="1:55" s="9" customFormat="1" ht="16.5">
      <c r="A13" s="110" t="s">
        <v>2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0"/>
      <c r="BC13" s="110"/>
    </row>
    <row r="14" spans="1:55" ht="36" customHeight="1">
      <c r="A14" s="135" t="s">
        <v>3</v>
      </c>
      <c r="B14" s="135" t="s">
        <v>4</v>
      </c>
      <c r="C14" s="135" t="s">
        <v>5</v>
      </c>
      <c r="D14" s="135" t="s">
        <v>1053</v>
      </c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 t="s">
        <v>1041</v>
      </c>
      <c r="AE14" s="135"/>
      <c r="AF14" s="135"/>
      <c r="AG14" s="135"/>
      <c r="AH14" s="135"/>
      <c r="AI14" s="135"/>
      <c r="AJ14" s="135"/>
      <c r="AK14" s="135"/>
      <c r="AL14" s="135"/>
      <c r="AM14" s="135"/>
      <c r="AN14" s="135"/>
      <c r="AO14" s="135"/>
      <c r="AP14" s="135"/>
      <c r="AQ14" s="135"/>
      <c r="AR14" s="135"/>
      <c r="AS14" s="135"/>
      <c r="AT14" s="135"/>
      <c r="AU14" s="135"/>
      <c r="AV14" s="135"/>
      <c r="AW14" s="135"/>
      <c r="AX14" s="135"/>
      <c r="AY14" s="135"/>
      <c r="AZ14" s="135"/>
      <c r="BA14" s="135"/>
      <c r="BB14" s="135"/>
      <c r="BC14" s="135"/>
    </row>
    <row r="15" spans="1:55">
      <c r="A15" s="135"/>
      <c r="B15" s="135"/>
      <c r="C15" s="135"/>
      <c r="D15" s="104" t="s">
        <v>7</v>
      </c>
      <c r="E15" s="135" t="s">
        <v>8</v>
      </c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04" t="s">
        <v>7</v>
      </c>
      <c r="AE15" s="135" t="s">
        <v>8</v>
      </c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  <c r="AV15" s="135"/>
      <c r="AW15" s="135"/>
      <c r="AX15" s="135"/>
      <c r="AY15" s="135"/>
      <c r="AZ15" s="135"/>
      <c r="BA15" s="135"/>
      <c r="BB15" s="135"/>
      <c r="BC15" s="135"/>
    </row>
    <row r="16" spans="1:55" s="20" customFormat="1">
      <c r="A16" s="135"/>
      <c r="B16" s="135"/>
      <c r="C16" s="135"/>
      <c r="D16" s="135" t="s">
        <v>575</v>
      </c>
      <c r="E16" s="135" t="s">
        <v>575</v>
      </c>
      <c r="F16" s="135"/>
      <c r="G16" s="135"/>
      <c r="H16" s="135"/>
      <c r="I16" s="135"/>
      <c r="J16" s="135" t="s">
        <v>576</v>
      </c>
      <c r="K16" s="135"/>
      <c r="L16" s="135"/>
      <c r="M16" s="135"/>
      <c r="N16" s="135"/>
      <c r="O16" s="135" t="s">
        <v>577</v>
      </c>
      <c r="P16" s="135"/>
      <c r="Q16" s="135"/>
      <c r="R16" s="135"/>
      <c r="S16" s="135"/>
      <c r="T16" s="135" t="s">
        <v>578</v>
      </c>
      <c r="U16" s="135"/>
      <c r="V16" s="135"/>
      <c r="W16" s="135"/>
      <c r="X16" s="135"/>
      <c r="Y16" s="135" t="s">
        <v>579</v>
      </c>
      <c r="Z16" s="135"/>
      <c r="AA16" s="135"/>
      <c r="AB16" s="135"/>
      <c r="AC16" s="135"/>
      <c r="AD16" s="135" t="s">
        <v>575</v>
      </c>
      <c r="AE16" s="135" t="s">
        <v>575</v>
      </c>
      <c r="AF16" s="135"/>
      <c r="AG16" s="135"/>
      <c r="AH16" s="135"/>
      <c r="AI16" s="135"/>
      <c r="AJ16" s="135" t="s">
        <v>576</v>
      </c>
      <c r="AK16" s="135"/>
      <c r="AL16" s="135"/>
      <c r="AM16" s="135"/>
      <c r="AN16" s="135"/>
      <c r="AO16" s="135" t="s">
        <v>577</v>
      </c>
      <c r="AP16" s="135"/>
      <c r="AQ16" s="135"/>
      <c r="AR16" s="135"/>
      <c r="AS16" s="135"/>
      <c r="AT16" s="135" t="s">
        <v>578</v>
      </c>
      <c r="AU16" s="135"/>
      <c r="AV16" s="135"/>
      <c r="AW16" s="135"/>
      <c r="AX16" s="135"/>
      <c r="AY16" s="135" t="s">
        <v>579</v>
      </c>
      <c r="AZ16" s="135"/>
      <c r="BA16" s="135"/>
      <c r="BB16" s="135"/>
      <c r="BC16" s="135"/>
    </row>
    <row r="17" spans="1:55" s="20" customFormat="1" ht="180.75" customHeight="1">
      <c r="A17" s="135"/>
      <c r="B17" s="135"/>
      <c r="C17" s="135"/>
      <c r="D17" s="135"/>
      <c r="E17" s="101" t="s">
        <v>699</v>
      </c>
      <c r="F17" s="101" t="s">
        <v>700</v>
      </c>
      <c r="G17" s="101" t="s">
        <v>701</v>
      </c>
      <c r="H17" s="101" t="s">
        <v>702</v>
      </c>
      <c r="I17" s="101" t="s">
        <v>703</v>
      </c>
      <c r="J17" s="101" t="s">
        <v>704</v>
      </c>
      <c r="K17" s="101" t="s">
        <v>700</v>
      </c>
      <c r="L17" s="101" t="s">
        <v>701</v>
      </c>
      <c r="M17" s="101" t="s">
        <v>702</v>
      </c>
      <c r="N17" s="101" t="s">
        <v>703</v>
      </c>
      <c r="O17" s="101" t="s">
        <v>704</v>
      </c>
      <c r="P17" s="101" t="s">
        <v>705</v>
      </c>
      <c r="Q17" s="101" t="s">
        <v>701</v>
      </c>
      <c r="R17" s="101" t="s">
        <v>702</v>
      </c>
      <c r="S17" s="101" t="s">
        <v>703</v>
      </c>
      <c r="T17" s="101" t="s">
        <v>704</v>
      </c>
      <c r="U17" s="101" t="s">
        <v>700</v>
      </c>
      <c r="V17" s="101" t="s">
        <v>701</v>
      </c>
      <c r="W17" s="101" t="s">
        <v>702</v>
      </c>
      <c r="X17" s="101" t="s">
        <v>703</v>
      </c>
      <c r="Y17" s="101" t="s">
        <v>704</v>
      </c>
      <c r="Z17" s="101" t="s">
        <v>700</v>
      </c>
      <c r="AA17" s="101" t="s">
        <v>701</v>
      </c>
      <c r="AB17" s="101" t="s">
        <v>702</v>
      </c>
      <c r="AC17" s="101" t="s">
        <v>703</v>
      </c>
      <c r="AD17" s="135"/>
      <c r="AE17" s="101" t="s">
        <v>704</v>
      </c>
      <c r="AF17" s="101" t="s">
        <v>700</v>
      </c>
      <c r="AG17" s="101" t="s">
        <v>701</v>
      </c>
      <c r="AH17" s="101" t="s">
        <v>702</v>
      </c>
      <c r="AI17" s="101" t="s">
        <v>703</v>
      </c>
      <c r="AJ17" s="101" t="s">
        <v>704</v>
      </c>
      <c r="AK17" s="101" t="s">
        <v>700</v>
      </c>
      <c r="AL17" s="101" t="s">
        <v>701</v>
      </c>
      <c r="AM17" s="101" t="s">
        <v>702</v>
      </c>
      <c r="AN17" s="101" t="s">
        <v>703</v>
      </c>
      <c r="AO17" s="101" t="s">
        <v>706</v>
      </c>
      <c r="AP17" s="101" t="s">
        <v>700</v>
      </c>
      <c r="AQ17" s="101" t="s">
        <v>701</v>
      </c>
      <c r="AR17" s="101" t="s">
        <v>702</v>
      </c>
      <c r="AS17" s="101" t="s">
        <v>703</v>
      </c>
      <c r="AT17" s="101" t="s">
        <v>704</v>
      </c>
      <c r="AU17" s="101" t="s">
        <v>700</v>
      </c>
      <c r="AV17" s="101" t="s">
        <v>701</v>
      </c>
      <c r="AW17" s="101" t="s">
        <v>702</v>
      </c>
      <c r="AX17" s="101" t="s">
        <v>703</v>
      </c>
      <c r="AY17" s="101" t="s">
        <v>704</v>
      </c>
      <c r="AZ17" s="101" t="s">
        <v>700</v>
      </c>
      <c r="BA17" s="101" t="s">
        <v>701</v>
      </c>
      <c r="BB17" s="101" t="s">
        <v>702</v>
      </c>
      <c r="BC17" s="101" t="s">
        <v>703</v>
      </c>
    </row>
    <row r="18" spans="1:55" s="29" customFormat="1" ht="24" customHeight="1">
      <c r="A18" s="10">
        <v>1</v>
      </c>
      <c r="B18" s="10">
        <v>2</v>
      </c>
      <c r="C18" s="10">
        <v>3</v>
      </c>
      <c r="D18" s="10">
        <v>4</v>
      </c>
      <c r="E18" s="10" t="s">
        <v>592</v>
      </c>
      <c r="F18" s="10" t="s">
        <v>593</v>
      </c>
      <c r="G18" s="10" t="s">
        <v>594</v>
      </c>
      <c r="H18" s="10" t="s">
        <v>595</v>
      </c>
      <c r="I18" s="10" t="s">
        <v>596</v>
      </c>
      <c r="J18" s="10" t="s">
        <v>599</v>
      </c>
      <c r="K18" s="10" t="s">
        <v>600</v>
      </c>
      <c r="L18" s="10" t="s">
        <v>601</v>
      </c>
      <c r="M18" s="10" t="s">
        <v>602</v>
      </c>
      <c r="N18" s="10" t="s">
        <v>603</v>
      </c>
      <c r="O18" s="10" t="s">
        <v>606</v>
      </c>
      <c r="P18" s="10" t="s">
        <v>607</v>
      </c>
      <c r="Q18" s="10" t="s">
        <v>608</v>
      </c>
      <c r="R18" s="10" t="s">
        <v>609</v>
      </c>
      <c r="S18" s="10" t="s">
        <v>610</v>
      </c>
      <c r="T18" s="10" t="s">
        <v>613</v>
      </c>
      <c r="U18" s="10" t="s">
        <v>614</v>
      </c>
      <c r="V18" s="10" t="s">
        <v>615</v>
      </c>
      <c r="W18" s="10" t="s">
        <v>616</v>
      </c>
      <c r="X18" s="10" t="s">
        <v>617</v>
      </c>
      <c r="Y18" s="10" t="s">
        <v>620</v>
      </c>
      <c r="Z18" s="10" t="s">
        <v>621</v>
      </c>
      <c r="AA18" s="10" t="s">
        <v>622</v>
      </c>
      <c r="AB18" s="10" t="s">
        <v>623</v>
      </c>
      <c r="AC18" s="10" t="s">
        <v>624</v>
      </c>
      <c r="AD18" s="10">
        <v>6</v>
      </c>
      <c r="AE18" s="10" t="s">
        <v>666</v>
      </c>
      <c r="AF18" s="10" t="s">
        <v>667</v>
      </c>
      <c r="AG18" s="10" t="s">
        <v>668</v>
      </c>
      <c r="AH18" s="10" t="s">
        <v>669</v>
      </c>
      <c r="AI18" s="10" t="s">
        <v>670</v>
      </c>
      <c r="AJ18" s="10" t="s">
        <v>707</v>
      </c>
      <c r="AK18" s="10" t="s">
        <v>708</v>
      </c>
      <c r="AL18" s="10" t="s">
        <v>709</v>
      </c>
      <c r="AM18" s="10" t="s">
        <v>710</v>
      </c>
      <c r="AN18" s="10" t="s">
        <v>711</v>
      </c>
      <c r="AO18" s="10" t="s">
        <v>712</v>
      </c>
      <c r="AP18" s="10" t="s">
        <v>713</v>
      </c>
      <c r="AQ18" s="10" t="s">
        <v>714</v>
      </c>
      <c r="AR18" s="10" t="s">
        <v>715</v>
      </c>
      <c r="AS18" s="10" t="s">
        <v>716</v>
      </c>
      <c r="AT18" s="10" t="s">
        <v>717</v>
      </c>
      <c r="AU18" s="10" t="s">
        <v>718</v>
      </c>
      <c r="AV18" s="10" t="s">
        <v>719</v>
      </c>
      <c r="AW18" s="10" t="s">
        <v>720</v>
      </c>
      <c r="AX18" s="10" t="s">
        <v>721</v>
      </c>
      <c r="AY18" s="10" t="s">
        <v>722</v>
      </c>
      <c r="AZ18" s="10" t="s">
        <v>723</v>
      </c>
      <c r="BA18" s="10" t="s">
        <v>724</v>
      </c>
      <c r="BB18" s="10" t="s">
        <v>725</v>
      </c>
      <c r="BC18" s="10" t="s">
        <v>726</v>
      </c>
    </row>
    <row r="19" spans="1:55" s="35" customFormat="1" ht="28.5" customHeight="1">
      <c r="A19" s="134" t="s">
        <v>21</v>
      </c>
      <c r="B19" s="134"/>
      <c r="C19" s="134"/>
      <c r="D19" s="24">
        <f>D20+D21+D22+D23+D24+D25</f>
        <v>3.2919999999999998</v>
      </c>
      <c r="E19" s="24">
        <f>E20+E21+E22+E23+E24+E25</f>
        <v>0.74582300000000012</v>
      </c>
      <c r="F19" s="24">
        <f t="shared" ref="F19:K19" si="0">F20+F21+F22+F23+F24+F25</f>
        <v>0.03</v>
      </c>
      <c r="G19" s="24">
        <f t="shared" si="0"/>
        <v>0</v>
      </c>
      <c r="H19" s="24">
        <f t="shared" si="0"/>
        <v>0.7158230000000001</v>
      </c>
      <c r="I19" s="24">
        <f t="shared" si="0"/>
        <v>0</v>
      </c>
      <c r="J19" s="24">
        <f t="shared" si="0"/>
        <v>0</v>
      </c>
      <c r="K19" s="24">
        <f t="shared" si="0"/>
        <v>0</v>
      </c>
      <c r="L19" s="24">
        <v>0</v>
      </c>
      <c r="M19" s="24">
        <f>M21</f>
        <v>0</v>
      </c>
      <c r="N19" s="24">
        <v>0</v>
      </c>
      <c r="O19" s="24">
        <f>P19+Q19+R19+S19</f>
        <v>0.39326422000000005</v>
      </c>
      <c r="P19" s="25">
        <f>P21</f>
        <v>0.03</v>
      </c>
      <c r="Q19" s="25">
        <v>0</v>
      </c>
      <c r="R19" s="25">
        <f>R26</f>
        <v>0.36326422000000003</v>
      </c>
      <c r="S19" s="25">
        <v>0</v>
      </c>
      <c r="T19" s="25">
        <f>T21</f>
        <v>0.35255878000000002</v>
      </c>
      <c r="U19" s="25">
        <v>0</v>
      </c>
      <c r="V19" s="25">
        <v>0</v>
      </c>
      <c r="W19" s="25">
        <f>W21</f>
        <v>0.35255878000000002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4">
        <f>AD20+AD21+AD22+AD23+AD24+AD25</f>
        <v>3.2919999999999998</v>
      </c>
      <c r="AE19" s="24">
        <f>AE20+AE21+AE22+AE23+AE24+AE25</f>
        <v>1.5588600000000001</v>
      </c>
      <c r="AF19" s="24">
        <f t="shared" ref="AF19" si="1">AF20+AF21+AF22+AF23+AF24+AF25</f>
        <v>0.29899999999999999</v>
      </c>
      <c r="AG19" s="24">
        <f>AG21</f>
        <v>0.54403699999999999</v>
      </c>
      <c r="AH19" s="24">
        <f>AH21</f>
        <v>0.71582299999999999</v>
      </c>
      <c r="AI19" s="24">
        <v>0</v>
      </c>
      <c r="AJ19" s="24">
        <f>AJ20+AJ21+AJ22+AJ23+AJ24+AJ25</f>
        <v>0</v>
      </c>
      <c r="AK19" s="24">
        <f t="shared" ref="AK19" si="2">AK20+AK21+AK22+AK23+AK24+AK25</f>
        <v>0</v>
      </c>
      <c r="AL19" s="24">
        <v>0</v>
      </c>
      <c r="AM19" s="24">
        <f>AM21</f>
        <v>0</v>
      </c>
      <c r="AN19" s="24">
        <v>0</v>
      </c>
      <c r="AO19" s="24">
        <f>AO21</f>
        <v>0.85783922000000001</v>
      </c>
      <c r="AP19" s="24">
        <f>AP21</f>
        <v>0.29899999999999999</v>
      </c>
      <c r="AQ19" s="24">
        <v>0</v>
      </c>
      <c r="AR19" s="24">
        <f>AR21</f>
        <v>0.55883921999999997</v>
      </c>
      <c r="AS19" s="24">
        <v>0</v>
      </c>
      <c r="AT19" s="24">
        <f>AT21</f>
        <v>0.70102078000000001</v>
      </c>
      <c r="AU19" s="24">
        <v>0</v>
      </c>
      <c r="AV19" s="24">
        <f>AV21</f>
        <v>0.54403699999999999</v>
      </c>
      <c r="AW19" s="24">
        <f>AW21</f>
        <v>0.15698377999999999</v>
      </c>
      <c r="AX19" s="24">
        <v>0</v>
      </c>
      <c r="AY19" s="24">
        <v>0</v>
      </c>
      <c r="AZ19" s="24">
        <v>0</v>
      </c>
      <c r="BA19" s="24">
        <v>0</v>
      </c>
      <c r="BB19" s="24">
        <v>0</v>
      </c>
      <c r="BC19" s="24">
        <v>0</v>
      </c>
    </row>
    <row r="20" spans="1:55" s="35" customFormat="1">
      <c r="A20" s="32" t="s">
        <v>905</v>
      </c>
      <c r="B20" s="33" t="s">
        <v>906</v>
      </c>
      <c r="C20" s="34" t="s">
        <v>907</v>
      </c>
      <c r="D20" s="25">
        <v>0</v>
      </c>
      <c r="E20" s="25">
        <v>0</v>
      </c>
      <c r="F20" s="25">
        <v>0</v>
      </c>
      <c r="G20" s="24">
        <v>0</v>
      </c>
      <c r="H20" s="24">
        <v>0</v>
      </c>
      <c r="I20" s="24">
        <v>0</v>
      </c>
      <c r="J20" s="25">
        <v>0</v>
      </c>
      <c r="K20" s="25">
        <v>0</v>
      </c>
      <c r="L20" s="24">
        <v>0</v>
      </c>
      <c r="M20" s="24">
        <v>0</v>
      </c>
      <c r="N20" s="24">
        <v>0</v>
      </c>
      <c r="O20" s="24">
        <f t="shared" ref="O20:O72" si="3">P20+Q20+R20+S20</f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4">
        <v>0</v>
      </c>
      <c r="AH20" s="24">
        <v>0</v>
      </c>
      <c r="AI20" s="24">
        <v>0</v>
      </c>
      <c r="AJ20" s="25">
        <v>0</v>
      </c>
      <c r="AK20" s="25">
        <v>0</v>
      </c>
      <c r="AL20" s="24">
        <v>0</v>
      </c>
      <c r="AM20" s="24">
        <v>0</v>
      </c>
      <c r="AN20" s="24">
        <v>0</v>
      </c>
      <c r="AO20" s="24">
        <v>0</v>
      </c>
      <c r="AP20" s="24">
        <v>0</v>
      </c>
      <c r="AQ20" s="24">
        <v>0</v>
      </c>
      <c r="AR20" s="24">
        <v>0</v>
      </c>
      <c r="AS20" s="24">
        <v>0</v>
      </c>
      <c r="AT20" s="24">
        <v>0</v>
      </c>
      <c r="AU20" s="24">
        <v>0</v>
      </c>
      <c r="AV20" s="24">
        <v>0</v>
      </c>
      <c r="AW20" s="24">
        <v>0</v>
      </c>
      <c r="AX20" s="24">
        <v>0</v>
      </c>
      <c r="AY20" s="24">
        <v>0</v>
      </c>
      <c r="AZ20" s="24">
        <v>0</v>
      </c>
      <c r="BA20" s="24">
        <v>0</v>
      </c>
      <c r="BB20" s="24">
        <v>0</v>
      </c>
      <c r="BC20" s="24">
        <v>0</v>
      </c>
    </row>
    <row r="21" spans="1:55" s="35" customFormat="1" ht="28.5">
      <c r="A21" s="32" t="s">
        <v>908</v>
      </c>
      <c r="B21" s="33" t="s">
        <v>909</v>
      </c>
      <c r="C21" s="34" t="s">
        <v>907</v>
      </c>
      <c r="D21" s="25">
        <f>D47</f>
        <v>3.2919999999999998</v>
      </c>
      <c r="E21" s="25">
        <f>E47</f>
        <v>0.74582300000000012</v>
      </c>
      <c r="F21" s="25">
        <f t="shared" ref="F21:K21" si="4">F47</f>
        <v>0.03</v>
      </c>
      <c r="G21" s="25">
        <f t="shared" si="4"/>
        <v>0</v>
      </c>
      <c r="H21" s="25">
        <f t="shared" si="4"/>
        <v>0.7158230000000001</v>
      </c>
      <c r="I21" s="25">
        <f t="shared" si="4"/>
        <v>0</v>
      </c>
      <c r="J21" s="25">
        <f t="shared" si="4"/>
        <v>0</v>
      </c>
      <c r="K21" s="25">
        <f t="shared" si="4"/>
        <v>0</v>
      </c>
      <c r="L21" s="24">
        <v>0</v>
      </c>
      <c r="M21" s="24">
        <f>M26</f>
        <v>0</v>
      </c>
      <c r="N21" s="24">
        <v>0</v>
      </c>
      <c r="O21" s="24">
        <f t="shared" si="3"/>
        <v>0.39326422000000005</v>
      </c>
      <c r="P21" s="25">
        <f>P26</f>
        <v>0.03</v>
      </c>
      <c r="Q21" s="25">
        <v>0</v>
      </c>
      <c r="R21" s="25">
        <f>R26</f>
        <v>0.36326422000000003</v>
      </c>
      <c r="S21" s="25">
        <v>0</v>
      </c>
      <c r="T21" s="25">
        <f>T26</f>
        <v>0.35255878000000002</v>
      </c>
      <c r="U21" s="25">
        <v>0</v>
      </c>
      <c r="V21" s="25">
        <v>0</v>
      </c>
      <c r="W21" s="25">
        <f>W26</f>
        <v>0.35255878000000002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f>AD47</f>
        <v>3.2919999999999998</v>
      </c>
      <c r="AE21" s="25">
        <f t="shared" ref="AE21:AF21" si="5">AE47</f>
        <v>1.5588600000000001</v>
      </c>
      <c r="AF21" s="25">
        <f t="shared" si="5"/>
        <v>0.29899999999999999</v>
      </c>
      <c r="AG21" s="24">
        <f>AG26</f>
        <v>0.54403699999999999</v>
      </c>
      <c r="AH21" s="24">
        <f>AH26</f>
        <v>0.71582299999999999</v>
      </c>
      <c r="AI21" s="24">
        <v>0</v>
      </c>
      <c r="AJ21" s="25">
        <f t="shared" ref="AJ21:AK21" si="6">AJ47</f>
        <v>0</v>
      </c>
      <c r="AK21" s="25">
        <f t="shared" si="6"/>
        <v>0</v>
      </c>
      <c r="AL21" s="24">
        <v>0</v>
      </c>
      <c r="AM21" s="24">
        <f>AM26</f>
        <v>0</v>
      </c>
      <c r="AN21" s="24">
        <v>0</v>
      </c>
      <c r="AO21" s="24">
        <f>AO26</f>
        <v>0.85783922000000001</v>
      </c>
      <c r="AP21" s="24">
        <f>AP26</f>
        <v>0.29899999999999999</v>
      </c>
      <c r="AQ21" s="24">
        <v>0</v>
      </c>
      <c r="AR21" s="24">
        <f>AR26</f>
        <v>0.55883921999999997</v>
      </c>
      <c r="AS21" s="24">
        <v>0</v>
      </c>
      <c r="AT21" s="24">
        <f>AT26</f>
        <v>0.70102078000000001</v>
      </c>
      <c r="AU21" s="24">
        <v>0</v>
      </c>
      <c r="AV21" s="24">
        <f>AV26</f>
        <v>0.54403699999999999</v>
      </c>
      <c r="AW21" s="24">
        <f>AW26</f>
        <v>0.15698377999999999</v>
      </c>
      <c r="AX21" s="24">
        <v>0</v>
      </c>
      <c r="AY21" s="24">
        <v>0</v>
      </c>
      <c r="AZ21" s="24">
        <v>0</v>
      </c>
      <c r="BA21" s="24">
        <v>0</v>
      </c>
      <c r="BB21" s="24">
        <v>0</v>
      </c>
      <c r="BC21" s="24">
        <v>0</v>
      </c>
    </row>
    <row r="22" spans="1:55" s="35" customFormat="1" ht="57">
      <c r="A22" s="32" t="s">
        <v>910</v>
      </c>
      <c r="B22" s="33" t="s">
        <v>911</v>
      </c>
      <c r="C22" s="34" t="s">
        <v>907</v>
      </c>
      <c r="D22" s="25">
        <v>0</v>
      </c>
      <c r="E22" s="25">
        <v>0</v>
      </c>
      <c r="F22" s="25">
        <v>0</v>
      </c>
      <c r="G22" s="24">
        <v>0</v>
      </c>
      <c r="H22" s="24">
        <v>0</v>
      </c>
      <c r="I22" s="24">
        <v>0</v>
      </c>
      <c r="J22" s="25">
        <v>0</v>
      </c>
      <c r="K22" s="25">
        <v>0</v>
      </c>
      <c r="L22" s="24">
        <v>0</v>
      </c>
      <c r="M22" s="24">
        <v>0</v>
      </c>
      <c r="N22" s="24">
        <v>0</v>
      </c>
      <c r="O22" s="24">
        <f t="shared" si="3"/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4">
        <v>0</v>
      </c>
      <c r="AH22" s="24">
        <v>0</v>
      </c>
      <c r="AI22" s="24">
        <v>0</v>
      </c>
      <c r="AJ22" s="25">
        <v>0</v>
      </c>
      <c r="AK22" s="25">
        <v>0</v>
      </c>
      <c r="AL22" s="24">
        <v>0</v>
      </c>
      <c r="AM22" s="24">
        <v>0</v>
      </c>
      <c r="AN22" s="24">
        <v>0</v>
      </c>
      <c r="AO22" s="24">
        <v>0</v>
      </c>
      <c r="AP22" s="24">
        <v>0</v>
      </c>
      <c r="AQ22" s="24">
        <v>0</v>
      </c>
      <c r="AR22" s="24">
        <v>0</v>
      </c>
      <c r="AS22" s="24">
        <v>0</v>
      </c>
      <c r="AT22" s="24">
        <v>0</v>
      </c>
      <c r="AU22" s="24">
        <v>0</v>
      </c>
      <c r="AV22" s="24">
        <v>0</v>
      </c>
      <c r="AW22" s="24">
        <v>0</v>
      </c>
      <c r="AX22" s="24">
        <v>0</v>
      </c>
      <c r="AY22" s="24">
        <v>0</v>
      </c>
      <c r="AZ22" s="24">
        <v>0</v>
      </c>
      <c r="BA22" s="24">
        <v>0</v>
      </c>
      <c r="BB22" s="24">
        <v>0</v>
      </c>
      <c r="BC22" s="24">
        <v>0</v>
      </c>
    </row>
    <row r="23" spans="1:55" s="35" customFormat="1" ht="28.5">
      <c r="A23" s="32" t="s">
        <v>912</v>
      </c>
      <c r="B23" s="33" t="s">
        <v>913</v>
      </c>
      <c r="C23" s="34" t="s">
        <v>907</v>
      </c>
      <c r="D23" s="25">
        <f>D70</f>
        <v>0</v>
      </c>
      <c r="E23" s="25">
        <f>E70</f>
        <v>0</v>
      </c>
      <c r="F23" s="25">
        <f t="shared" ref="F23:K23" si="7">F70</f>
        <v>0</v>
      </c>
      <c r="G23" s="25">
        <f t="shared" si="7"/>
        <v>0</v>
      </c>
      <c r="H23" s="25">
        <f t="shared" si="7"/>
        <v>0</v>
      </c>
      <c r="I23" s="25">
        <f t="shared" si="7"/>
        <v>0</v>
      </c>
      <c r="J23" s="25">
        <f t="shared" si="7"/>
        <v>0</v>
      </c>
      <c r="K23" s="25">
        <f t="shared" si="7"/>
        <v>0</v>
      </c>
      <c r="L23" s="24">
        <v>0</v>
      </c>
      <c r="M23" s="24">
        <v>0</v>
      </c>
      <c r="N23" s="24">
        <v>0</v>
      </c>
      <c r="O23" s="24">
        <f t="shared" si="3"/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f>AD70</f>
        <v>0</v>
      </c>
      <c r="AE23" s="25">
        <f t="shared" ref="AE23:AF23" si="8">AE70</f>
        <v>0</v>
      </c>
      <c r="AF23" s="25">
        <f t="shared" si="8"/>
        <v>0</v>
      </c>
      <c r="AG23" s="24">
        <v>0</v>
      </c>
      <c r="AH23" s="24">
        <v>0</v>
      </c>
      <c r="AI23" s="24">
        <v>0</v>
      </c>
      <c r="AJ23" s="25">
        <f t="shared" ref="AJ23:AK23" si="9">AJ70</f>
        <v>0</v>
      </c>
      <c r="AK23" s="25">
        <f t="shared" si="9"/>
        <v>0</v>
      </c>
      <c r="AL23" s="24">
        <v>0</v>
      </c>
      <c r="AM23" s="24">
        <v>0</v>
      </c>
      <c r="AN23" s="24">
        <v>0</v>
      </c>
      <c r="AO23" s="24">
        <v>0</v>
      </c>
      <c r="AP23" s="24">
        <v>0</v>
      </c>
      <c r="AQ23" s="24">
        <v>0</v>
      </c>
      <c r="AR23" s="24">
        <v>0</v>
      </c>
      <c r="AS23" s="24">
        <v>0</v>
      </c>
      <c r="AT23" s="24">
        <v>0</v>
      </c>
      <c r="AU23" s="24">
        <v>0</v>
      </c>
      <c r="AV23" s="24">
        <v>0</v>
      </c>
      <c r="AW23" s="24">
        <v>0</v>
      </c>
      <c r="AX23" s="24">
        <v>0</v>
      </c>
      <c r="AY23" s="24">
        <v>0</v>
      </c>
      <c r="AZ23" s="24">
        <v>0</v>
      </c>
      <c r="BA23" s="24">
        <v>0</v>
      </c>
      <c r="BB23" s="24">
        <v>0</v>
      </c>
      <c r="BC23" s="24">
        <v>0</v>
      </c>
    </row>
    <row r="24" spans="1:55" s="35" customFormat="1" ht="42.75">
      <c r="A24" s="32" t="s">
        <v>914</v>
      </c>
      <c r="B24" s="33" t="s">
        <v>915</v>
      </c>
      <c r="C24" s="34" t="s">
        <v>907</v>
      </c>
      <c r="D24" s="25">
        <v>0</v>
      </c>
      <c r="E24" s="25">
        <v>0</v>
      </c>
      <c r="F24" s="25">
        <v>0</v>
      </c>
      <c r="G24" s="24">
        <v>0</v>
      </c>
      <c r="H24" s="24">
        <v>0</v>
      </c>
      <c r="I24" s="24">
        <v>0</v>
      </c>
      <c r="J24" s="25">
        <v>0</v>
      </c>
      <c r="K24" s="25">
        <v>0</v>
      </c>
      <c r="L24" s="24">
        <v>0</v>
      </c>
      <c r="M24" s="24">
        <v>0</v>
      </c>
      <c r="N24" s="24">
        <v>0</v>
      </c>
      <c r="O24" s="24">
        <f t="shared" si="3"/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4">
        <v>0</v>
      </c>
      <c r="AH24" s="24">
        <v>0</v>
      </c>
      <c r="AI24" s="24">
        <v>0</v>
      </c>
      <c r="AJ24" s="25">
        <v>0</v>
      </c>
      <c r="AK24" s="25">
        <v>0</v>
      </c>
      <c r="AL24" s="24">
        <v>0</v>
      </c>
      <c r="AM24" s="24">
        <v>0</v>
      </c>
      <c r="AN24" s="24">
        <v>0</v>
      </c>
      <c r="AO24" s="24">
        <v>0</v>
      </c>
      <c r="AP24" s="24">
        <v>0</v>
      </c>
      <c r="AQ24" s="24">
        <v>0</v>
      </c>
      <c r="AR24" s="24">
        <v>0</v>
      </c>
      <c r="AS24" s="24">
        <v>0</v>
      </c>
      <c r="AT24" s="24">
        <v>0</v>
      </c>
      <c r="AU24" s="24">
        <v>0</v>
      </c>
      <c r="AV24" s="24">
        <v>0</v>
      </c>
      <c r="AW24" s="24">
        <v>0</v>
      </c>
      <c r="AX24" s="24">
        <v>0</v>
      </c>
      <c r="AY24" s="24">
        <v>0</v>
      </c>
      <c r="AZ24" s="24">
        <v>0</v>
      </c>
      <c r="BA24" s="24">
        <v>0</v>
      </c>
      <c r="BB24" s="24">
        <v>0</v>
      </c>
      <c r="BC24" s="24">
        <v>0</v>
      </c>
    </row>
    <row r="25" spans="1:55" s="35" customFormat="1">
      <c r="A25" s="32" t="s">
        <v>916</v>
      </c>
      <c r="B25" s="33" t="s">
        <v>917</v>
      </c>
      <c r="C25" s="34" t="s">
        <v>907</v>
      </c>
      <c r="D25" s="25">
        <v>0</v>
      </c>
      <c r="E25" s="25">
        <v>0</v>
      </c>
      <c r="F25" s="25">
        <v>0</v>
      </c>
      <c r="G25" s="24">
        <v>0</v>
      </c>
      <c r="H25" s="24">
        <v>0</v>
      </c>
      <c r="I25" s="24">
        <v>0</v>
      </c>
      <c r="J25" s="25">
        <v>0</v>
      </c>
      <c r="K25" s="25">
        <v>0</v>
      </c>
      <c r="L25" s="24">
        <v>0</v>
      </c>
      <c r="M25" s="24">
        <v>0</v>
      </c>
      <c r="N25" s="24">
        <v>0</v>
      </c>
      <c r="O25" s="24">
        <f t="shared" si="3"/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4">
        <v>0</v>
      </c>
      <c r="AH25" s="24">
        <v>0</v>
      </c>
      <c r="AI25" s="24">
        <v>0</v>
      </c>
      <c r="AJ25" s="25">
        <v>0</v>
      </c>
      <c r="AK25" s="25">
        <v>0</v>
      </c>
      <c r="AL25" s="24">
        <v>0</v>
      </c>
      <c r="AM25" s="24">
        <v>0</v>
      </c>
      <c r="AN25" s="24">
        <v>0</v>
      </c>
      <c r="AO25" s="24">
        <v>0</v>
      </c>
      <c r="AP25" s="24">
        <v>0</v>
      </c>
      <c r="AQ25" s="24">
        <v>0</v>
      </c>
      <c r="AR25" s="24">
        <v>0</v>
      </c>
      <c r="AS25" s="24">
        <v>0</v>
      </c>
      <c r="AT25" s="24">
        <v>0</v>
      </c>
      <c r="AU25" s="24">
        <v>0</v>
      </c>
      <c r="AV25" s="24">
        <v>0</v>
      </c>
      <c r="AW25" s="24">
        <v>0</v>
      </c>
      <c r="AX25" s="24">
        <v>0</v>
      </c>
      <c r="AY25" s="24">
        <v>0</v>
      </c>
      <c r="AZ25" s="24">
        <v>0</v>
      </c>
      <c r="BA25" s="24">
        <v>0</v>
      </c>
      <c r="BB25" s="24">
        <v>0</v>
      </c>
      <c r="BC25" s="24">
        <v>0</v>
      </c>
    </row>
    <row r="26" spans="1:55" s="35" customFormat="1">
      <c r="A26" s="36" t="s">
        <v>918</v>
      </c>
      <c r="B26" s="37" t="s">
        <v>919</v>
      </c>
      <c r="C26" s="38" t="s">
        <v>907</v>
      </c>
      <c r="D26" s="25">
        <f t="shared" ref="D26:K26" si="10">D47+D70</f>
        <v>3.2919999999999998</v>
      </c>
      <c r="E26" s="25">
        <f t="shared" si="10"/>
        <v>0.74582300000000012</v>
      </c>
      <c r="F26" s="25">
        <f t="shared" si="10"/>
        <v>0.03</v>
      </c>
      <c r="G26" s="25">
        <f t="shared" si="10"/>
        <v>0</v>
      </c>
      <c r="H26" s="25">
        <f t="shared" si="10"/>
        <v>0.7158230000000001</v>
      </c>
      <c r="I26" s="25">
        <f t="shared" si="10"/>
        <v>0</v>
      </c>
      <c r="J26" s="25">
        <f t="shared" si="10"/>
        <v>0</v>
      </c>
      <c r="K26" s="25">
        <f t="shared" si="10"/>
        <v>0</v>
      </c>
      <c r="L26" s="24">
        <v>0</v>
      </c>
      <c r="M26" s="24">
        <f>M47</f>
        <v>0</v>
      </c>
      <c r="N26" s="24">
        <v>0</v>
      </c>
      <c r="O26" s="24">
        <f t="shared" si="3"/>
        <v>0.39326422000000005</v>
      </c>
      <c r="P26" s="25">
        <f>P47</f>
        <v>0.03</v>
      </c>
      <c r="Q26" s="25">
        <v>0</v>
      </c>
      <c r="R26" s="25">
        <f>R47</f>
        <v>0.36326422000000003</v>
      </c>
      <c r="S26" s="25">
        <v>0</v>
      </c>
      <c r="T26" s="25">
        <f>T47</f>
        <v>0.35255878000000002</v>
      </c>
      <c r="U26" s="25">
        <v>0</v>
      </c>
      <c r="V26" s="25">
        <v>0</v>
      </c>
      <c r="W26" s="25">
        <f>W47</f>
        <v>0.35255878000000002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f>AD47+AD70</f>
        <v>3.2919999999999998</v>
      </c>
      <c r="AE26" s="25">
        <f>AE47+AE70</f>
        <v>1.5588600000000001</v>
      </c>
      <c r="AF26" s="25">
        <f>AF47+AF70</f>
        <v>0.29899999999999999</v>
      </c>
      <c r="AG26" s="24">
        <f>AG47</f>
        <v>0.54403699999999999</v>
      </c>
      <c r="AH26" s="24">
        <f>AH47</f>
        <v>0.71582299999999999</v>
      </c>
      <c r="AI26" s="24">
        <v>0</v>
      </c>
      <c r="AJ26" s="25">
        <f>AJ47+AJ70</f>
        <v>0</v>
      </c>
      <c r="AK26" s="25">
        <f>AK47+AK70</f>
        <v>0</v>
      </c>
      <c r="AL26" s="24">
        <v>0</v>
      </c>
      <c r="AM26" s="24">
        <f>AM47</f>
        <v>0</v>
      </c>
      <c r="AN26" s="24">
        <v>0</v>
      </c>
      <c r="AO26" s="24">
        <f>AO47</f>
        <v>0.85783922000000001</v>
      </c>
      <c r="AP26" s="24">
        <f>AP47</f>
        <v>0.29899999999999999</v>
      </c>
      <c r="AQ26" s="24">
        <v>0</v>
      </c>
      <c r="AR26" s="24">
        <f>AR47</f>
        <v>0.55883921999999997</v>
      </c>
      <c r="AS26" s="24">
        <v>0</v>
      </c>
      <c r="AT26" s="24">
        <f>AT47</f>
        <v>0.70102078000000001</v>
      </c>
      <c r="AU26" s="24">
        <v>0</v>
      </c>
      <c r="AV26" s="24">
        <f>AV47</f>
        <v>0.54403699999999999</v>
      </c>
      <c r="AW26" s="24">
        <f>AW47</f>
        <v>0.15698377999999999</v>
      </c>
      <c r="AX26" s="24">
        <v>0</v>
      </c>
      <c r="AY26" s="24">
        <v>0</v>
      </c>
      <c r="AZ26" s="24">
        <v>0</v>
      </c>
      <c r="BA26" s="24">
        <v>0</v>
      </c>
      <c r="BB26" s="24">
        <v>0</v>
      </c>
      <c r="BC26" s="24">
        <v>0</v>
      </c>
    </row>
    <row r="27" spans="1:55" s="35" customFormat="1" ht="28.5">
      <c r="A27" s="39" t="s">
        <v>85</v>
      </c>
      <c r="B27" s="40" t="s">
        <v>920</v>
      </c>
      <c r="C27" s="41" t="s">
        <v>907</v>
      </c>
      <c r="D27" s="25">
        <v>0</v>
      </c>
      <c r="E27" s="25">
        <v>0</v>
      </c>
      <c r="F27" s="25">
        <v>0</v>
      </c>
      <c r="G27" s="24">
        <v>0</v>
      </c>
      <c r="H27" s="24">
        <v>0</v>
      </c>
      <c r="I27" s="24">
        <v>0</v>
      </c>
      <c r="J27" s="25">
        <v>0</v>
      </c>
      <c r="K27" s="25">
        <v>0</v>
      </c>
      <c r="L27" s="24">
        <v>0</v>
      </c>
      <c r="M27" s="24">
        <v>0</v>
      </c>
      <c r="N27" s="24">
        <v>0</v>
      </c>
      <c r="O27" s="24">
        <f t="shared" si="3"/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4">
        <v>0</v>
      </c>
      <c r="AH27" s="24">
        <v>0</v>
      </c>
      <c r="AI27" s="24">
        <v>0</v>
      </c>
      <c r="AJ27" s="25">
        <v>0</v>
      </c>
      <c r="AK27" s="25">
        <v>0</v>
      </c>
      <c r="AL27" s="24">
        <v>0</v>
      </c>
      <c r="AM27" s="24">
        <v>0</v>
      </c>
      <c r="AN27" s="24">
        <v>0</v>
      </c>
      <c r="AO27" s="24">
        <v>0</v>
      </c>
      <c r="AP27" s="24">
        <v>0</v>
      </c>
      <c r="AQ27" s="24">
        <v>0</v>
      </c>
      <c r="AR27" s="24">
        <v>0</v>
      </c>
      <c r="AS27" s="24">
        <v>0</v>
      </c>
      <c r="AT27" s="24">
        <v>0</v>
      </c>
      <c r="AU27" s="24">
        <v>0</v>
      </c>
      <c r="AV27" s="24">
        <v>0</v>
      </c>
      <c r="AW27" s="24">
        <v>0</v>
      </c>
      <c r="AX27" s="24">
        <v>0</v>
      </c>
      <c r="AY27" s="24">
        <v>0</v>
      </c>
      <c r="AZ27" s="24">
        <v>0</v>
      </c>
      <c r="BA27" s="24">
        <v>0</v>
      </c>
      <c r="BB27" s="24">
        <v>0</v>
      </c>
      <c r="BC27" s="24">
        <v>0</v>
      </c>
    </row>
    <row r="28" spans="1:55" s="35" customFormat="1" ht="42.75">
      <c r="A28" s="39" t="s">
        <v>468</v>
      </c>
      <c r="B28" s="40" t="s">
        <v>921</v>
      </c>
      <c r="C28" s="41" t="s">
        <v>907</v>
      </c>
      <c r="D28" s="25">
        <v>0</v>
      </c>
      <c r="E28" s="25">
        <v>0</v>
      </c>
      <c r="F28" s="25">
        <v>0</v>
      </c>
      <c r="G28" s="24">
        <v>0</v>
      </c>
      <c r="H28" s="24">
        <v>0</v>
      </c>
      <c r="I28" s="24">
        <v>0</v>
      </c>
      <c r="J28" s="25">
        <v>0</v>
      </c>
      <c r="K28" s="25">
        <v>0</v>
      </c>
      <c r="L28" s="24">
        <v>0</v>
      </c>
      <c r="M28" s="24">
        <v>0</v>
      </c>
      <c r="N28" s="24">
        <v>0</v>
      </c>
      <c r="O28" s="24">
        <f t="shared" si="3"/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4">
        <v>0</v>
      </c>
      <c r="AH28" s="24">
        <v>0</v>
      </c>
      <c r="AI28" s="24">
        <v>0</v>
      </c>
      <c r="AJ28" s="25">
        <v>0</v>
      </c>
      <c r="AK28" s="25">
        <v>0</v>
      </c>
      <c r="AL28" s="24">
        <v>0</v>
      </c>
      <c r="AM28" s="24">
        <v>0</v>
      </c>
      <c r="AN28" s="24">
        <v>0</v>
      </c>
      <c r="AO28" s="24">
        <v>0</v>
      </c>
      <c r="AP28" s="24">
        <v>0</v>
      </c>
      <c r="AQ28" s="24">
        <v>0</v>
      </c>
      <c r="AR28" s="24">
        <v>0</v>
      </c>
      <c r="AS28" s="24">
        <v>0</v>
      </c>
      <c r="AT28" s="24">
        <v>0</v>
      </c>
      <c r="AU28" s="24">
        <v>0</v>
      </c>
      <c r="AV28" s="24">
        <v>0</v>
      </c>
      <c r="AW28" s="24">
        <v>0</v>
      </c>
      <c r="AX28" s="24">
        <v>0</v>
      </c>
      <c r="AY28" s="24">
        <v>0</v>
      </c>
      <c r="AZ28" s="24">
        <v>0</v>
      </c>
      <c r="BA28" s="24">
        <v>0</v>
      </c>
      <c r="BB28" s="24">
        <v>0</v>
      </c>
      <c r="BC28" s="24">
        <v>0</v>
      </c>
    </row>
    <row r="29" spans="1:55" s="35" customFormat="1" ht="71.25">
      <c r="A29" s="42" t="s">
        <v>470</v>
      </c>
      <c r="B29" s="43" t="s">
        <v>922</v>
      </c>
      <c r="C29" s="44" t="s">
        <v>907</v>
      </c>
      <c r="D29" s="25">
        <v>0</v>
      </c>
      <c r="E29" s="25">
        <v>0</v>
      </c>
      <c r="F29" s="25">
        <v>0</v>
      </c>
      <c r="G29" s="24">
        <v>0</v>
      </c>
      <c r="H29" s="24">
        <v>0</v>
      </c>
      <c r="I29" s="24">
        <v>0</v>
      </c>
      <c r="J29" s="25">
        <v>0</v>
      </c>
      <c r="K29" s="25">
        <v>0</v>
      </c>
      <c r="L29" s="24">
        <v>0</v>
      </c>
      <c r="M29" s="24">
        <v>0</v>
      </c>
      <c r="N29" s="24">
        <v>0</v>
      </c>
      <c r="O29" s="24">
        <f t="shared" si="3"/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4">
        <v>0</v>
      </c>
      <c r="AH29" s="24">
        <v>0</v>
      </c>
      <c r="AI29" s="24">
        <v>0</v>
      </c>
      <c r="AJ29" s="25">
        <v>0</v>
      </c>
      <c r="AK29" s="25">
        <v>0</v>
      </c>
      <c r="AL29" s="24">
        <v>0</v>
      </c>
      <c r="AM29" s="24">
        <v>0</v>
      </c>
      <c r="AN29" s="24">
        <v>0</v>
      </c>
      <c r="AO29" s="24">
        <v>0</v>
      </c>
      <c r="AP29" s="24">
        <v>0</v>
      </c>
      <c r="AQ29" s="24">
        <v>0</v>
      </c>
      <c r="AR29" s="24">
        <v>0</v>
      </c>
      <c r="AS29" s="24">
        <v>0</v>
      </c>
      <c r="AT29" s="24">
        <v>0</v>
      </c>
      <c r="AU29" s="24">
        <v>0</v>
      </c>
      <c r="AV29" s="24">
        <v>0</v>
      </c>
      <c r="AW29" s="24">
        <v>0</v>
      </c>
      <c r="AX29" s="24">
        <v>0</v>
      </c>
      <c r="AY29" s="24">
        <v>0</v>
      </c>
      <c r="AZ29" s="24">
        <v>0</v>
      </c>
      <c r="BA29" s="24">
        <v>0</v>
      </c>
      <c r="BB29" s="24">
        <v>0</v>
      </c>
      <c r="BC29" s="24">
        <v>0</v>
      </c>
    </row>
    <row r="30" spans="1:55" s="35" customFormat="1" ht="71.25">
      <c r="A30" s="42" t="s">
        <v>475</v>
      </c>
      <c r="B30" s="43" t="s">
        <v>923</v>
      </c>
      <c r="C30" s="44" t="s">
        <v>907</v>
      </c>
      <c r="D30" s="25">
        <v>0</v>
      </c>
      <c r="E30" s="25">
        <v>0</v>
      </c>
      <c r="F30" s="25">
        <v>0</v>
      </c>
      <c r="G30" s="24">
        <v>0</v>
      </c>
      <c r="H30" s="24">
        <v>0</v>
      </c>
      <c r="I30" s="24">
        <v>0</v>
      </c>
      <c r="J30" s="25">
        <v>0</v>
      </c>
      <c r="K30" s="25">
        <v>0</v>
      </c>
      <c r="L30" s="24">
        <v>0</v>
      </c>
      <c r="M30" s="24">
        <v>0</v>
      </c>
      <c r="N30" s="24">
        <v>0</v>
      </c>
      <c r="O30" s="24">
        <f t="shared" si="3"/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4">
        <v>0</v>
      </c>
      <c r="AH30" s="24">
        <v>0</v>
      </c>
      <c r="AI30" s="24">
        <v>0</v>
      </c>
      <c r="AJ30" s="25">
        <v>0</v>
      </c>
      <c r="AK30" s="25">
        <v>0</v>
      </c>
      <c r="AL30" s="24">
        <v>0</v>
      </c>
      <c r="AM30" s="24">
        <v>0</v>
      </c>
      <c r="AN30" s="24">
        <v>0</v>
      </c>
      <c r="AO30" s="24">
        <v>0</v>
      </c>
      <c r="AP30" s="24">
        <v>0</v>
      </c>
      <c r="AQ30" s="24">
        <v>0</v>
      </c>
      <c r="AR30" s="24">
        <v>0</v>
      </c>
      <c r="AS30" s="24">
        <v>0</v>
      </c>
      <c r="AT30" s="24">
        <v>0</v>
      </c>
      <c r="AU30" s="24">
        <v>0</v>
      </c>
      <c r="AV30" s="24">
        <v>0</v>
      </c>
      <c r="AW30" s="24">
        <v>0</v>
      </c>
      <c r="AX30" s="24">
        <v>0</v>
      </c>
      <c r="AY30" s="24">
        <v>0</v>
      </c>
      <c r="AZ30" s="24">
        <v>0</v>
      </c>
      <c r="BA30" s="24">
        <v>0</v>
      </c>
      <c r="BB30" s="24">
        <v>0</v>
      </c>
      <c r="BC30" s="24">
        <v>0</v>
      </c>
    </row>
    <row r="31" spans="1:55" s="35" customFormat="1" ht="57">
      <c r="A31" s="39" t="s">
        <v>477</v>
      </c>
      <c r="B31" s="40" t="s">
        <v>924</v>
      </c>
      <c r="C31" s="41" t="s">
        <v>907</v>
      </c>
      <c r="D31" s="25">
        <v>0</v>
      </c>
      <c r="E31" s="25">
        <v>0</v>
      </c>
      <c r="F31" s="25">
        <v>0</v>
      </c>
      <c r="G31" s="24">
        <v>0</v>
      </c>
      <c r="H31" s="24">
        <v>0</v>
      </c>
      <c r="I31" s="24">
        <v>0</v>
      </c>
      <c r="J31" s="25">
        <v>0</v>
      </c>
      <c r="K31" s="25">
        <v>0</v>
      </c>
      <c r="L31" s="24">
        <v>0</v>
      </c>
      <c r="M31" s="24">
        <v>0</v>
      </c>
      <c r="N31" s="24">
        <v>0</v>
      </c>
      <c r="O31" s="24">
        <f t="shared" si="3"/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4">
        <v>0</v>
      </c>
      <c r="AH31" s="24">
        <v>0</v>
      </c>
      <c r="AI31" s="24">
        <v>0</v>
      </c>
      <c r="AJ31" s="25">
        <v>0</v>
      </c>
      <c r="AK31" s="25">
        <v>0</v>
      </c>
      <c r="AL31" s="24">
        <v>0</v>
      </c>
      <c r="AM31" s="24">
        <v>0</v>
      </c>
      <c r="AN31" s="24">
        <v>0</v>
      </c>
      <c r="AO31" s="24">
        <v>0</v>
      </c>
      <c r="AP31" s="24">
        <v>0</v>
      </c>
      <c r="AQ31" s="24">
        <v>0</v>
      </c>
      <c r="AR31" s="24">
        <v>0</v>
      </c>
      <c r="AS31" s="24">
        <v>0</v>
      </c>
      <c r="AT31" s="24">
        <v>0</v>
      </c>
      <c r="AU31" s="24">
        <v>0</v>
      </c>
      <c r="AV31" s="24">
        <v>0</v>
      </c>
      <c r="AW31" s="24">
        <v>0</v>
      </c>
      <c r="AX31" s="24">
        <v>0</v>
      </c>
      <c r="AY31" s="24">
        <v>0</v>
      </c>
      <c r="AZ31" s="24">
        <v>0</v>
      </c>
      <c r="BA31" s="24">
        <v>0</v>
      </c>
      <c r="BB31" s="24">
        <v>0</v>
      </c>
      <c r="BC31" s="24">
        <v>0</v>
      </c>
    </row>
    <row r="32" spans="1:55" s="35" customFormat="1" ht="42.75">
      <c r="A32" s="39" t="s">
        <v>88</v>
      </c>
      <c r="B32" s="40" t="s">
        <v>925</v>
      </c>
      <c r="C32" s="41" t="s">
        <v>907</v>
      </c>
      <c r="D32" s="25">
        <v>0</v>
      </c>
      <c r="E32" s="25">
        <v>0</v>
      </c>
      <c r="F32" s="25">
        <v>0</v>
      </c>
      <c r="G32" s="24">
        <v>0</v>
      </c>
      <c r="H32" s="24">
        <v>0</v>
      </c>
      <c r="I32" s="24">
        <v>0</v>
      </c>
      <c r="J32" s="25">
        <v>0</v>
      </c>
      <c r="K32" s="25">
        <v>0</v>
      </c>
      <c r="L32" s="24">
        <v>0</v>
      </c>
      <c r="M32" s="24">
        <v>0</v>
      </c>
      <c r="N32" s="24">
        <v>0</v>
      </c>
      <c r="O32" s="24">
        <f t="shared" si="3"/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4">
        <v>0</v>
      </c>
      <c r="AH32" s="24">
        <v>0</v>
      </c>
      <c r="AI32" s="24">
        <v>0</v>
      </c>
      <c r="AJ32" s="25">
        <v>0</v>
      </c>
      <c r="AK32" s="25">
        <v>0</v>
      </c>
      <c r="AL32" s="24">
        <v>0</v>
      </c>
      <c r="AM32" s="24">
        <v>0</v>
      </c>
      <c r="AN32" s="24">
        <v>0</v>
      </c>
      <c r="AO32" s="24">
        <v>0</v>
      </c>
      <c r="AP32" s="24">
        <v>0</v>
      </c>
      <c r="AQ32" s="24">
        <v>0</v>
      </c>
      <c r="AR32" s="24">
        <v>0</v>
      </c>
      <c r="AS32" s="24">
        <v>0</v>
      </c>
      <c r="AT32" s="24">
        <v>0</v>
      </c>
      <c r="AU32" s="24">
        <v>0</v>
      </c>
      <c r="AV32" s="24">
        <v>0</v>
      </c>
      <c r="AW32" s="24">
        <v>0</v>
      </c>
      <c r="AX32" s="24">
        <v>0</v>
      </c>
      <c r="AY32" s="24">
        <v>0</v>
      </c>
      <c r="AZ32" s="24">
        <v>0</v>
      </c>
      <c r="BA32" s="24">
        <v>0</v>
      </c>
      <c r="BB32" s="24">
        <v>0</v>
      </c>
      <c r="BC32" s="24">
        <v>0</v>
      </c>
    </row>
    <row r="33" spans="1:55" s="35" customFormat="1" ht="57">
      <c r="A33" s="39" t="s">
        <v>498</v>
      </c>
      <c r="B33" s="40" t="s">
        <v>926</v>
      </c>
      <c r="C33" s="41" t="s">
        <v>907</v>
      </c>
      <c r="D33" s="25">
        <v>0</v>
      </c>
      <c r="E33" s="25">
        <v>0</v>
      </c>
      <c r="F33" s="25">
        <v>0</v>
      </c>
      <c r="G33" s="24">
        <v>0</v>
      </c>
      <c r="H33" s="24">
        <v>0</v>
      </c>
      <c r="I33" s="24">
        <v>0</v>
      </c>
      <c r="J33" s="25">
        <v>0</v>
      </c>
      <c r="K33" s="25">
        <v>0</v>
      </c>
      <c r="L33" s="24">
        <v>0</v>
      </c>
      <c r="M33" s="24">
        <v>0</v>
      </c>
      <c r="N33" s="24">
        <v>0</v>
      </c>
      <c r="O33" s="24">
        <f t="shared" si="3"/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4">
        <v>0</v>
      </c>
      <c r="AH33" s="24">
        <v>0</v>
      </c>
      <c r="AI33" s="24">
        <v>0</v>
      </c>
      <c r="AJ33" s="25">
        <v>0</v>
      </c>
      <c r="AK33" s="25">
        <v>0</v>
      </c>
      <c r="AL33" s="24">
        <v>0</v>
      </c>
      <c r="AM33" s="24">
        <v>0</v>
      </c>
      <c r="AN33" s="24">
        <v>0</v>
      </c>
      <c r="AO33" s="24">
        <v>0</v>
      </c>
      <c r="AP33" s="24">
        <v>0</v>
      </c>
      <c r="AQ33" s="24">
        <v>0</v>
      </c>
      <c r="AR33" s="24">
        <v>0</v>
      </c>
      <c r="AS33" s="24">
        <v>0</v>
      </c>
      <c r="AT33" s="24">
        <v>0</v>
      </c>
      <c r="AU33" s="24">
        <v>0</v>
      </c>
      <c r="AV33" s="24">
        <v>0</v>
      </c>
      <c r="AW33" s="24">
        <v>0</v>
      </c>
      <c r="AX33" s="24">
        <v>0</v>
      </c>
      <c r="AY33" s="24">
        <v>0</v>
      </c>
      <c r="AZ33" s="24">
        <v>0</v>
      </c>
      <c r="BA33" s="24">
        <v>0</v>
      </c>
      <c r="BB33" s="24">
        <v>0</v>
      </c>
      <c r="BC33" s="24">
        <v>0</v>
      </c>
    </row>
    <row r="34" spans="1:55" s="35" customFormat="1" ht="42.75">
      <c r="A34" s="39" t="s">
        <v>499</v>
      </c>
      <c r="B34" s="40" t="s">
        <v>927</v>
      </c>
      <c r="C34" s="41" t="s">
        <v>907</v>
      </c>
      <c r="D34" s="25">
        <v>0</v>
      </c>
      <c r="E34" s="25">
        <v>0</v>
      </c>
      <c r="F34" s="25">
        <v>0</v>
      </c>
      <c r="G34" s="24">
        <v>0</v>
      </c>
      <c r="H34" s="24">
        <v>0</v>
      </c>
      <c r="I34" s="24">
        <v>0</v>
      </c>
      <c r="J34" s="25">
        <v>0</v>
      </c>
      <c r="K34" s="25">
        <v>0</v>
      </c>
      <c r="L34" s="24">
        <v>0</v>
      </c>
      <c r="M34" s="24">
        <v>0</v>
      </c>
      <c r="N34" s="24">
        <v>0</v>
      </c>
      <c r="O34" s="24">
        <f t="shared" si="3"/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4">
        <v>0</v>
      </c>
      <c r="AH34" s="24">
        <v>0</v>
      </c>
      <c r="AI34" s="24">
        <v>0</v>
      </c>
      <c r="AJ34" s="25">
        <v>0</v>
      </c>
      <c r="AK34" s="25">
        <v>0</v>
      </c>
      <c r="AL34" s="24">
        <v>0</v>
      </c>
      <c r="AM34" s="24">
        <v>0</v>
      </c>
      <c r="AN34" s="24">
        <v>0</v>
      </c>
      <c r="AO34" s="24">
        <v>0</v>
      </c>
      <c r="AP34" s="24">
        <v>0</v>
      </c>
      <c r="AQ34" s="24">
        <v>0</v>
      </c>
      <c r="AR34" s="24">
        <v>0</v>
      </c>
      <c r="AS34" s="24">
        <v>0</v>
      </c>
      <c r="AT34" s="24">
        <v>0</v>
      </c>
      <c r="AU34" s="24">
        <v>0</v>
      </c>
      <c r="AV34" s="24">
        <v>0</v>
      </c>
      <c r="AW34" s="24">
        <v>0</v>
      </c>
      <c r="AX34" s="24">
        <v>0</v>
      </c>
      <c r="AY34" s="24">
        <v>0</v>
      </c>
      <c r="AZ34" s="24">
        <v>0</v>
      </c>
      <c r="BA34" s="24">
        <v>0</v>
      </c>
      <c r="BB34" s="24">
        <v>0</v>
      </c>
      <c r="BC34" s="24">
        <v>0</v>
      </c>
    </row>
    <row r="35" spans="1:55" s="35" customFormat="1" ht="42.75">
      <c r="A35" s="39" t="s">
        <v>90</v>
      </c>
      <c r="B35" s="40" t="s">
        <v>928</v>
      </c>
      <c r="C35" s="41" t="s">
        <v>907</v>
      </c>
      <c r="D35" s="25">
        <v>0</v>
      </c>
      <c r="E35" s="25">
        <v>0</v>
      </c>
      <c r="F35" s="25">
        <v>0</v>
      </c>
      <c r="G35" s="24">
        <v>0</v>
      </c>
      <c r="H35" s="24">
        <v>0</v>
      </c>
      <c r="I35" s="24">
        <v>0</v>
      </c>
      <c r="J35" s="25">
        <v>0</v>
      </c>
      <c r="K35" s="25">
        <v>0</v>
      </c>
      <c r="L35" s="24">
        <v>0</v>
      </c>
      <c r="M35" s="24">
        <v>0</v>
      </c>
      <c r="N35" s="24">
        <v>0</v>
      </c>
      <c r="O35" s="24">
        <f t="shared" si="3"/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4">
        <v>0</v>
      </c>
      <c r="AH35" s="24">
        <v>0</v>
      </c>
      <c r="AI35" s="24">
        <v>0</v>
      </c>
      <c r="AJ35" s="25">
        <v>0</v>
      </c>
      <c r="AK35" s="25">
        <v>0</v>
      </c>
      <c r="AL35" s="24">
        <v>0</v>
      </c>
      <c r="AM35" s="24">
        <v>0</v>
      </c>
      <c r="AN35" s="24">
        <v>0</v>
      </c>
      <c r="AO35" s="24">
        <v>0</v>
      </c>
      <c r="AP35" s="24">
        <v>0</v>
      </c>
      <c r="AQ35" s="24">
        <v>0</v>
      </c>
      <c r="AR35" s="24">
        <v>0</v>
      </c>
      <c r="AS35" s="24">
        <v>0</v>
      </c>
      <c r="AT35" s="24">
        <v>0</v>
      </c>
      <c r="AU35" s="24">
        <v>0</v>
      </c>
      <c r="AV35" s="24">
        <v>0</v>
      </c>
      <c r="AW35" s="24">
        <v>0</v>
      </c>
      <c r="AX35" s="24">
        <v>0</v>
      </c>
      <c r="AY35" s="24">
        <v>0</v>
      </c>
      <c r="AZ35" s="24">
        <v>0</v>
      </c>
      <c r="BA35" s="24">
        <v>0</v>
      </c>
      <c r="BB35" s="24">
        <v>0</v>
      </c>
      <c r="BC35" s="24">
        <v>0</v>
      </c>
    </row>
    <row r="36" spans="1:55" s="35" customFormat="1" ht="28.5">
      <c r="A36" s="39" t="s">
        <v>929</v>
      </c>
      <c r="B36" s="40" t="s">
        <v>930</v>
      </c>
      <c r="C36" s="41" t="s">
        <v>907</v>
      </c>
      <c r="D36" s="25">
        <v>0</v>
      </c>
      <c r="E36" s="25">
        <v>0</v>
      </c>
      <c r="F36" s="25">
        <v>0</v>
      </c>
      <c r="G36" s="24">
        <v>0</v>
      </c>
      <c r="H36" s="24">
        <v>0</v>
      </c>
      <c r="I36" s="24">
        <v>0</v>
      </c>
      <c r="J36" s="25">
        <v>0</v>
      </c>
      <c r="K36" s="25">
        <v>0</v>
      </c>
      <c r="L36" s="24">
        <v>0</v>
      </c>
      <c r="M36" s="24">
        <v>0</v>
      </c>
      <c r="N36" s="24">
        <v>0</v>
      </c>
      <c r="O36" s="24">
        <f t="shared" si="3"/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4">
        <v>0</v>
      </c>
      <c r="AH36" s="24">
        <v>0</v>
      </c>
      <c r="AI36" s="24">
        <v>0</v>
      </c>
      <c r="AJ36" s="25">
        <v>0</v>
      </c>
      <c r="AK36" s="25">
        <v>0</v>
      </c>
      <c r="AL36" s="24">
        <v>0</v>
      </c>
      <c r="AM36" s="24">
        <v>0</v>
      </c>
      <c r="AN36" s="24">
        <v>0</v>
      </c>
      <c r="AO36" s="24">
        <v>0</v>
      </c>
      <c r="AP36" s="24">
        <v>0</v>
      </c>
      <c r="AQ36" s="24">
        <v>0</v>
      </c>
      <c r="AR36" s="24">
        <v>0</v>
      </c>
      <c r="AS36" s="24">
        <v>0</v>
      </c>
      <c r="AT36" s="24">
        <v>0</v>
      </c>
      <c r="AU36" s="24">
        <v>0</v>
      </c>
      <c r="AV36" s="24">
        <v>0</v>
      </c>
      <c r="AW36" s="24">
        <v>0</v>
      </c>
      <c r="AX36" s="24">
        <v>0</v>
      </c>
      <c r="AY36" s="24">
        <v>0</v>
      </c>
      <c r="AZ36" s="24">
        <v>0</v>
      </c>
      <c r="BA36" s="24">
        <v>0</v>
      </c>
      <c r="BB36" s="24">
        <v>0</v>
      </c>
      <c r="BC36" s="24">
        <v>0</v>
      </c>
    </row>
    <row r="37" spans="1:55" s="35" customFormat="1" ht="99.75">
      <c r="A37" s="39" t="s">
        <v>929</v>
      </c>
      <c r="B37" s="40" t="s">
        <v>931</v>
      </c>
      <c r="C37" s="41" t="s">
        <v>907</v>
      </c>
      <c r="D37" s="25">
        <v>0</v>
      </c>
      <c r="E37" s="25">
        <v>0</v>
      </c>
      <c r="F37" s="25">
        <v>0</v>
      </c>
      <c r="G37" s="24">
        <v>0</v>
      </c>
      <c r="H37" s="24">
        <v>0</v>
      </c>
      <c r="I37" s="24">
        <v>0</v>
      </c>
      <c r="J37" s="25">
        <v>0</v>
      </c>
      <c r="K37" s="25">
        <v>0</v>
      </c>
      <c r="L37" s="24">
        <v>0</v>
      </c>
      <c r="M37" s="24">
        <v>0</v>
      </c>
      <c r="N37" s="24">
        <v>0</v>
      </c>
      <c r="O37" s="24">
        <f t="shared" si="3"/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4">
        <v>0</v>
      </c>
      <c r="AH37" s="24">
        <v>0</v>
      </c>
      <c r="AI37" s="24">
        <v>0</v>
      </c>
      <c r="AJ37" s="25">
        <v>0</v>
      </c>
      <c r="AK37" s="25">
        <v>0</v>
      </c>
      <c r="AL37" s="24">
        <v>0</v>
      </c>
      <c r="AM37" s="24">
        <v>0</v>
      </c>
      <c r="AN37" s="24">
        <v>0</v>
      </c>
      <c r="AO37" s="24">
        <v>0</v>
      </c>
      <c r="AP37" s="24">
        <v>0</v>
      </c>
      <c r="AQ37" s="24">
        <v>0</v>
      </c>
      <c r="AR37" s="24">
        <v>0</v>
      </c>
      <c r="AS37" s="24">
        <v>0</v>
      </c>
      <c r="AT37" s="24">
        <v>0</v>
      </c>
      <c r="AU37" s="24">
        <v>0</v>
      </c>
      <c r="AV37" s="24">
        <v>0</v>
      </c>
      <c r="AW37" s="24">
        <v>0</v>
      </c>
      <c r="AX37" s="24">
        <v>0</v>
      </c>
      <c r="AY37" s="24">
        <v>0</v>
      </c>
      <c r="AZ37" s="24">
        <v>0</v>
      </c>
      <c r="BA37" s="24">
        <v>0</v>
      </c>
      <c r="BB37" s="24">
        <v>0</v>
      </c>
      <c r="BC37" s="24">
        <v>0</v>
      </c>
    </row>
    <row r="38" spans="1:55" s="35" customFormat="1" ht="85.5">
      <c r="A38" s="39" t="s">
        <v>929</v>
      </c>
      <c r="B38" s="40" t="s">
        <v>932</v>
      </c>
      <c r="C38" s="41" t="s">
        <v>907</v>
      </c>
      <c r="D38" s="25">
        <v>0</v>
      </c>
      <c r="E38" s="25">
        <v>0</v>
      </c>
      <c r="F38" s="25">
        <v>0</v>
      </c>
      <c r="G38" s="24">
        <v>0</v>
      </c>
      <c r="H38" s="24">
        <v>0</v>
      </c>
      <c r="I38" s="24">
        <v>0</v>
      </c>
      <c r="J38" s="25">
        <v>0</v>
      </c>
      <c r="K38" s="25">
        <v>0</v>
      </c>
      <c r="L38" s="24">
        <v>0</v>
      </c>
      <c r="M38" s="24">
        <v>0</v>
      </c>
      <c r="N38" s="24">
        <v>0</v>
      </c>
      <c r="O38" s="24">
        <f t="shared" si="3"/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4">
        <v>0</v>
      </c>
      <c r="AH38" s="24">
        <v>0</v>
      </c>
      <c r="AI38" s="24">
        <v>0</v>
      </c>
      <c r="AJ38" s="25">
        <v>0</v>
      </c>
      <c r="AK38" s="25">
        <v>0</v>
      </c>
      <c r="AL38" s="24">
        <v>0</v>
      </c>
      <c r="AM38" s="24">
        <v>0</v>
      </c>
      <c r="AN38" s="24">
        <v>0</v>
      </c>
      <c r="AO38" s="24">
        <v>0</v>
      </c>
      <c r="AP38" s="24">
        <v>0</v>
      </c>
      <c r="AQ38" s="24">
        <v>0</v>
      </c>
      <c r="AR38" s="24">
        <v>0</v>
      </c>
      <c r="AS38" s="24">
        <v>0</v>
      </c>
      <c r="AT38" s="24">
        <v>0</v>
      </c>
      <c r="AU38" s="24">
        <v>0</v>
      </c>
      <c r="AV38" s="24">
        <v>0</v>
      </c>
      <c r="AW38" s="24">
        <v>0</v>
      </c>
      <c r="AX38" s="24">
        <v>0</v>
      </c>
      <c r="AY38" s="24">
        <v>0</v>
      </c>
      <c r="AZ38" s="24">
        <v>0</v>
      </c>
      <c r="BA38" s="24">
        <v>0</v>
      </c>
      <c r="BB38" s="24">
        <v>0</v>
      </c>
      <c r="BC38" s="24">
        <v>0</v>
      </c>
    </row>
    <row r="39" spans="1:55" s="35" customFormat="1" ht="85.5">
      <c r="A39" s="39" t="s">
        <v>929</v>
      </c>
      <c r="B39" s="40" t="s">
        <v>933</v>
      </c>
      <c r="C39" s="41" t="s">
        <v>907</v>
      </c>
      <c r="D39" s="25">
        <v>0</v>
      </c>
      <c r="E39" s="25">
        <v>0</v>
      </c>
      <c r="F39" s="25">
        <v>0</v>
      </c>
      <c r="G39" s="24">
        <v>0</v>
      </c>
      <c r="H39" s="24">
        <v>0</v>
      </c>
      <c r="I39" s="24">
        <v>0</v>
      </c>
      <c r="J39" s="25">
        <v>0</v>
      </c>
      <c r="K39" s="25">
        <v>0</v>
      </c>
      <c r="L39" s="24">
        <v>0</v>
      </c>
      <c r="M39" s="24">
        <v>0</v>
      </c>
      <c r="N39" s="24">
        <v>0</v>
      </c>
      <c r="O39" s="24">
        <f t="shared" si="3"/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4">
        <v>0</v>
      </c>
      <c r="AH39" s="24">
        <v>0</v>
      </c>
      <c r="AI39" s="24">
        <v>0</v>
      </c>
      <c r="AJ39" s="25">
        <v>0</v>
      </c>
      <c r="AK39" s="25">
        <v>0</v>
      </c>
      <c r="AL39" s="24">
        <v>0</v>
      </c>
      <c r="AM39" s="24">
        <v>0</v>
      </c>
      <c r="AN39" s="24">
        <v>0</v>
      </c>
      <c r="AO39" s="24">
        <v>0</v>
      </c>
      <c r="AP39" s="24">
        <v>0</v>
      </c>
      <c r="AQ39" s="24">
        <v>0</v>
      </c>
      <c r="AR39" s="24">
        <v>0</v>
      </c>
      <c r="AS39" s="24">
        <v>0</v>
      </c>
      <c r="AT39" s="24">
        <v>0</v>
      </c>
      <c r="AU39" s="24">
        <v>0</v>
      </c>
      <c r="AV39" s="24">
        <v>0</v>
      </c>
      <c r="AW39" s="24">
        <v>0</v>
      </c>
      <c r="AX39" s="24">
        <v>0</v>
      </c>
      <c r="AY39" s="24">
        <v>0</v>
      </c>
      <c r="AZ39" s="24">
        <v>0</v>
      </c>
      <c r="BA39" s="24">
        <v>0</v>
      </c>
      <c r="BB39" s="24">
        <v>0</v>
      </c>
      <c r="BC39" s="24">
        <v>0</v>
      </c>
    </row>
    <row r="40" spans="1:55" s="35" customFormat="1" ht="28.5">
      <c r="A40" s="39" t="s">
        <v>934</v>
      </c>
      <c r="B40" s="40" t="s">
        <v>930</v>
      </c>
      <c r="C40" s="41" t="s">
        <v>907</v>
      </c>
      <c r="D40" s="25">
        <v>0</v>
      </c>
      <c r="E40" s="25">
        <v>0</v>
      </c>
      <c r="F40" s="25">
        <v>0</v>
      </c>
      <c r="G40" s="24">
        <v>0</v>
      </c>
      <c r="H40" s="24">
        <v>0</v>
      </c>
      <c r="I40" s="24">
        <v>0</v>
      </c>
      <c r="J40" s="25">
        <v>0</v>
      </c>
      <c r="K40" s="25">
        <v>0</v>
      </c>
      <c r="L40" s="24">
        <v>0</v>
      </c>
      <c r="M40" s="24">
        <v>0</v>
      </c>
      <c r="N40" s="24">
        <v>0</v>
      </c>
      <c r="O40" s="24">
        <f t="shared" si="3"/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4">
        <v>0</v>
      </c>
      <c r="AH40" s="24">
        <v>0</v>
      </c>
      <c r="AI40" s="24">
        <v>0</v>
      </c>
      <c r="AJ40" s="25">
        <v>0</v>
      </c>
      <c r="AK40" s="25">
        <v>0</v>
      </c>
      <c r="AL40" s="24">
        <v>0</v>
      </c>
      <c r="AM40" s="24">
        <v>0</v>
      </c>
      <c r="AN40" s="24">
        <v>0</v>
      </c>
      <c r="AO40" s="24">
        <v>0</v>
      </c>
      <c r="AP40" s="24">
        <v>0</v>
      </c>
      <c r="AQ40" s="24">
        <v>0</v>
      </c>
      <c r="AR40" s="24">
        <v>0</v>
      </c>
      <c r="AS40" s="24">
        <v>0</v>
      </c>
      <c r="AT40" s="24">
        <v>0</v>
      </c>
      <c r="AU40" s="24">
        <v>0</v>
      </c>
      <c r="AV40" s="24">
        <v>0</v>
      </c>
      <c r="AW40" s="24">
        <v>0</v>
      </c>
      <c r="AX40" s="24">
        <v>0</v>
      </c>
      <c r="AY40" s="24">
        <v>0</v>
      </c>
      <c r="AZ40" s="24">
        <v>0</v>
      </c>
      <c r="BA40" s="24">
        <v>0</v>
      </c>
      <c r="BB40" s="24">
        <v>0</v>
      </c>
      <c r="BC40" s="24">
        <v>0</v>
      </c>
    </row>
    <row r="41" spans="1:55" s="35" customFormat="1" ht="99.75">
      <c r="A41" s="39" t="s">
        <v>934</v>
      </c>
      <c r="B41" s="40" t="s">
        <v>931</v>
      </c>
      <c r="C41" s="41" t="s">
        <v>907</v>
      </c>
      <c r="D41" s="25">
        <v>0</v>
      </c>
      <c r="E41" s="25">
        <v>0</v>
      </c>
      <c r="F41" s="25">
        <v>0</v>
      </c>
      <c r="G41" s="24">
        <v>0</v>
      </c>
      <c r="H41" s="24">
        <v>0</v>
      </c>
      <c r="I41" s="24">
        <v>0</v>
      </c>
      <c r="J41" s="25">
        <v>0</v>
      </c>
      <c r="K41" s="25">
        <v>0</v>
      </c>
      <c r="L41" s="24">
        <v>0</v>
      </c>
      <c r="M41" s="24">
        <v>0</v>
      </c>
      <c r="N41" s="24">
        <v>0</v>
      </c>
      <c r="O41" s="24">
        <f t="shared" si="3"/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4">
        <v>0</v>
      </c>
      <c r="AH41" s="24">
        <v>0</v>
      </c>
      <c r="AI41" s="24">
        <v>0</v>
      </c>
      <c r="AJ41" s="25">
        <v>0</v>
      </c>
      <c r="AK41" s="25">
        <v>0</v>
      </c>
      <c r="AL41" s="24">
        <v>0</v>
      </c>
      <c r="AM41" s="24">
        <v>0</v>
      </c>
      <c r="AN41" s="24">
        <v>0</v>
      </c>
      <c r="AO41" s="24">
        <v>0</v>
      </c>
      <c r="AP41" s="24">
        <v>0</v>
      </c>
      <c r="AQ41" s="24">
        <v>0</v>
      </c>
      <c r="AR41" s="24">
        <v>0</v>
      </c>
      <c r="AS41" s="24">
        <v>0</v>
      </c>
      <c r="AT41" s="24">
        <v>0</v>
      </c>
      <c r="AU41" s="24">
        <v>0</v>
      </c>
      <c r="AV41" s="24">
        <v>0</v>
      </c>
      <c r="AW41" s="24">
        <v>0</v>
      </c>
      <c r="AX41" s="24">
        <v>0</v>
      </c>
      <c r="AY41" s="24">
        <v>0</v>
      </c>
      <c r="AZ41" s="24">
        <v>0</v>
      </c>
      <c r="BA41" s="24">
        <v>0</v>
      </c>
      <c r="BB41" s="24">
        <v>0</v>
      </c>
      <c r="BC41" s="24">
        <v>0</v>
      </c>
    </row>
    <row r="42" spans="1:55" s="35" customFormat="1" ht="85.5">
      <c r="A42" s="39" t="s">
        <v>934</v>
      </c>
      <c r="B42" s="40" t="s">
        <v>932</v>
      </c>
      <c r="C42" s="41" t="s">
        <v>907</v>
      </c>
      <c r="D42" s="25">
        <v>0</v>
      </c>
      <c r="E42" s="25">
        <v>0</v>
      </c>
      <c r="F42" s="25">
        <v>0</v>
      </c>
      <c r="G42" s="24">
        <v>0</v>
      </c>
      <c r="H42" s="24">
        <v>0</v>
      </c>
      <c r="I42" s="24">
        <v>0</v>
      </c>
      <c r="J42" s="25">
        <v>0</v>
      </c>
      <c r="K42" s="25">
        <v>0</v>
      </c>
      <c r="L42" s="24">
        <v>0</v>
      </c>
      <c r="M42" s="24">
        <v>0</v>
      </c>
      <c r="N42" s="24">
        <v>0</v>
      </c>
      <c r="O42" s="24">
        <f t="shared" si="3"/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4">
        <v>0</v>
      </c>
      <c r="AH42" s="24">
        <v>0</v>
      </c>
      <c r="AI42" s="24">
        <v>0</v>
      </c>
      <c r="AJ42" s="25">
        <v>0</v>
      </c>
      <c r="AK42" s="25">
        <v>0</v>
      </c>
      <c r="AL42" s="24">
        <v>0</v>
      </c>
      <c r="AM42" s="24">
        <v>0</v>
      </c>
      <c r="AN42" s="24">
        <v>0</v>
      </c>
      <c r="AO42" s="24">
        <v>0</v>
      </c>
      <c r="AP42" s="24">
        <v>0</v>
      </c>
      <c r="AQ42" s="24">
        <v>0</v>
      </c>
      <c r="AR42" s="24">
        <v>0</v>
      </c>
      <c r="AS42" s="24">
        <v>0</v>
      </c>
      <c r="AT42" s="24">
        <v>0</v>
      </c>
      <c r="AU42" s="24">
        <v>0</v>
      </c>
      <c r="AV42" s="24">
        <v>0</v>
      </c>
      <c r="AW42" s="24">
        <v>0</v>
      </c>
      <c r="AX42" s="24">
        <v>0</v>
      </c>
      <c r="AY42" s="24">
        <v>0</v>
      </c>
      <c r="AZ42" s="24">
        <v>0</v>
      </c>
      <c r="BA42" s="24">
        <v>0</v>
      </c>
      <c r="BB42" s="24">
        <v>0</v>
      </c>
      <c r="BC42" s="24">
        <v>0</v>
      </c>
    </row>
    <row r="43" spans="1:55" s="35" customFormat="1" ht="85.5">
      <c r="A43" s="39" t="s">
        <v>934</v>
      </c>
      <c r="B43" s="40" t="s">
        <v>935</v>
      </c>
      <c r="C43" s="41" t="s">
        <v>907</v>
      </c>
      <c r="D43" s="25">
        <v>0</v>
      </c>
      <c r="E43" s="25">
        <v>0</v>
      </c>
      <c r="F43" s="25">
        <v>0</v>
      </c>
      <c r="G43" s="24">
        <v>0</v>
      </c>
      <c r="H43" s="24">
        <v>0</v>
      </c>
      <c r="I43" s="24">
        <v>0</v>
      </c>
      <c r="J43" s="25">
        <v>0</v>
      </c>
      <c r="K43" s="25">
        <v>0</v>
      </c>
      <c r="L43" s="24">
        <v>0</v>
      </c>
      <c r="M43" s="24">
        <v>0</v>
      </c>
      <c r="N43" s="24">
        <v>0</v>
      </c>
      <c r="O43" s="24">
        <f t="shared" si="3"/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4">
        <v>0</v>
      </c>
      <c r="AH43" s="24">
        <v>0</v>
      </c>
      <c r="AI43" s="24">
        <v>0</v>
      </c>
      <c r="AJ43" s="25">
        <v>0</v>
      </c>
      <c r="AK43" s="25">
        <v>0</v>
      </c>
      <c r="AL43" s="24">
        <v>0</v>
      </c>
      <c r="AM43" s="24">
        <v>0</v>
      </c>
      <c r="AN43" s="24">
        <v>0</v>
      </c>
      <c r="AO43" s="24">
        <v>0</v>
      </c>
      <c r="AP43" s="24">
        <v>0</v>
      </c>
      <c r="AQ43" s="24">
        <v>0</v>
      </c>
      <c r="AR43" s="24">
        <v>0</v>
      </c>
      <c r="AS43" s="24">
        <v>0</v>
      </c>
      <c r="AT43" s="24">
        <v>0</v>
      </c>
      <c r="AU43" s="24">
        <v>0</v>
      </c>
      <c r="AV43" s="24">
        <v>0</v>
      </c>
      <c r="AW43" s="24">
        <v>0</v>
      </c>
      <c r="AX43" s="24">
        <v>0</v>
      </c>
      <c r="AY43" s="24">
        <v>0</v>
      </c>
      <c r="AZ43" s="24">
        <v>0</v>
      </c>
      <c r="BA43" s="24">
        <v>0</v>
      </c>
      <c r="BB43" s="24">
        <v>0</v>
      </c>
      <c r="BC43" s="24">
        <v>0</v>
      </c>
    </row>
    <row r="44" spans="1:55" s="35" customFormat="1" ht="85.5">
      <c r="A44" s="39" t="s">
        <v>936</v>
      </c>
      <c r="B44" s="40" t="s">
        <v>937</v>
      </c>
      <c r="C44" s="41" t="s">
        <v>907</v>
      </c>
      <c r="D44" s="25">
        <v>0</v>
      </c>
      <c r="E44" s="25">
        <v>0</v>
      </c>
      <c r="F44" s="25">
        <v>0</v>
      </c>
      <c r="G44" s="24">
        <v>0</v>
      </c>
      <c r="H44" s="24">
        <v>0</v>
      </c>
      <c r="I44" s="24">
        <v>0</v>
      </c>
      <c r="J44" s="25">
        <v>0</v>
      </c>
      <c r="K44" s="25">
        <v>0</v>
      </c>
      <c r="L44" s="24">
        <v>0</v>
      </c>
      <c r="M44" s="24">
        <v>0</v>
      </c>
      <c r="N44" s="24">
        <v>0</v>
      </c>
      <c r="O44" s="24">
        <f t="shared" si="3"/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4">
        <v>0</v>
      </c>
      <c r="AH44" s="24">
        <v>0</v>
      </c>
      <c r="AI44" s="24">
        <v>0</v>
      </c>
      <c r="AJ44" s="25">
        <v>0</v>
      </c>
      <c r="AK44" s="25">
        <v>0</v>
      </c>
      <c r="AL44" s="24">
        <v>0</v>
      </c>
      <c r="AM44" s="24">
        <v>0</v>
      </c>
      <c r="AN44" s="24">
        <v>0</v>
      </c>
      <c r="AO44" s="24">
        <v>0</v>
      </c>
      <c r="AP44" s="24">
        <v>0</v>
      </c>
      <c r="AQ44" s="24">
        <v>0</v>
      </c>
      <c r="AR44" s="24">
        <v>0</v>
      </c>
      <c r="AS44" s="24">
        <v>0</v>
      </c>
      <c r="AT44" s="24">
        <v>0</v>
      </c>
      <c r="AU44" s="24">
        <v>0</v>
      </c>
      <c r="AV44" s="24">
        <v>0</v>
      </c>
      <c r="AW44" s="24">
        <v>0</v>
      </c>
      <c r="AX44" s="24">
        <v>0</v>
      </c>
      <c r="AY44" s="24">
        <v>0</v>
      </c>
      <c r="AZ44" s="24">
        <v>0</v>
      </c>
      <c r="BA44" s="24">
        <v>0</v>
      </c>
      <c r="BB44" s="24">
        <v>0</v>
      </c>
      <c r="BC44" s="24">
        <v>0</v>
      </c>
    </row>
    <row r="45" spans="1:55" s="35" customFormat="1" ht="71.25">
      <c r="A45" s="39" t="s">
        <v>938</v>
      </c>
      <c r="B45" s="40" t="s">
        <v>939</v>
      </c>
      <c r="C45" s="41" t="s">
        <v>907</v>
      </c>
      <c r="D45" s="25">
        <v>0</v>
      </c>
      <c r="E45" s="25">
        <v>0</v>
      </c>
      <c r="F45" s="25">
        <v>0</v>
      </c>
      <c r="G45" s="24">
        <v>0</v>
      </c>
      <c r="H45" s="24">
        <v>0</v>
      </c>
      <c r="I45" s="24">
        <v>0</v>
      </c>
      <c r="J45" s="25">
        <v>0</v>
      </c>
      <c r="K45" s="25">
        <v>0</v>
      </c>
      <c r="L45" s="24">
        <v>0</v>
      </c>
      <c r="M45" s="24">
        <v>0</v>
      </c>
      <c r="N45" s="24">
        <v>0</v>
      </c>
      <c r="O45" s="24">
        <f t="shared" si="3"/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4">
        <v>0</v>
      </c>
      <c r="AH45" s="24">
        <v>0</v>
      </c>
      <c r="AI45" s="24">
        <v>0</v>
      </c>
      <c r="AJ45" s="25">
        <v>0</v>
      </c>
      <c r="AK45" s="25">
        <v>0</v>
      </c>
      <c r="AL45" s="24">
        <v>0</v>
      </c>
      <c r="AM45" s="24">
        <v>0</v>
      </c>
      <c r="AN45" s="24">
        <v>0</v>
      </c>
      <c r="AO45" s="24">
        <v>0</v>
      </c>
      <c r="AP45" s="24">
        <v>0</v>
      </c>
      <c r="AQ45" s="24">
        <v>0</v>
      </c>
      <c r="AR45" s="24">
        <v>0</v>
      </c>
      <c r="AS45" s="24">
        <v>0</v>
      </c>
      <c r="AT45" s="24">
        <v>0</v>
      </c>
      <c r="AU45" s="24">
        <v>0</v>
      </c>
      <c r="AV45" s="24">
        <v>0</v>
      </c>
      <c r="AW45" s="24">
        <v>0</v>
      </c>
      <c r="AX45" s="24">
        <v>0</v>
      </c>
      <c r="AY45" s="24">
        <v>0</v>
      </c>
      <c r="AZ45" s="24">
        <v>0</v>
      </c>
      <c r="BA45" s="24">
        <v>0</v>
      </c>
      <c r="BB45" s="24">
        <v>0</v>
      </c>
      <c r="BC45" s="24">
        <v>0</v>
      </c>
    </row>
    <row r="46" spans="1:55" s="35" customFormat="1" ht="71.25">
      <c r="A46" s="39" t="s">
        <v>940</v>
      </c>
      <c r="B46" s="40" t="s">
        <v>941</v>
      </c>
      <c r="C46" s="41" t="s">
        <v>907</v>
      </c>
      <c r="D46" s="25">
        <v>0</v>
      </c>
      <c r="E46" s="25">
        <v>0</v>
      </c>
      <c r="F46" s="25">
        <v>0</v>
      </c>
      <c r="G46" s="24">
        <v>0</v>
      </c>
      <c r="H46" s="24">
        <v>0</v>
      </c>
      <c r="I46" s="24">
        <v>0</v>
      </c>
      <c r="J46" s="25">
        <v>0</v>
      </c>
      <c r="K46" s="25">
        <v>0</v>
      </c>
      <c r="L46" s="24">
        <v>0</v>
      </c>
      <c r="M46" s="24">
        <v>0</v>
      </c>
      <c r="N46" s="24">
        <v>0</v>
      </c>
      <c r="O46" s="24">
        <f t="shared" si="3"/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4">
        <v>0</v>
      </c>
      <c r="AH46" s="24">
        <v>0</v>
      </c>
      <c r="AI46" s="24">
        <v>0</v>
      </c>
      <c r="AJ46" s="25">
        <v>0</v>
      </c>
      <c r="AK46" s="25">
        <v>0</v>
      </c>
      <c r="AL46" s="24">
        <v>0</v>
      </c>
      <c r="AM46" s="24">
        <v>0</v>
      </c>
      <c r="AN46" s="24">
        <v>0</v>
      </c>
      <c r="AO46" s="24">
        <v>0</v>
      </c>
      <c r="AP46" s="24">
        <v>0</v>
      </c>
      <c r="AQ46" s="24">
        <v>0</v>
      </c>
      <c r="AR46" s="24">
        <v>0</v>
      </c>
      <c r="AS46" s="24">
        <v>0</v>
      </c>
      <c r="AT46" s="24">
        <v>0</v>
      </c>
      <c r="AU46" s="24">
        <v>0</v>
      </c>
      <c r="AV46" s="24">
        <v>0</v>
      </c>
      <c r="AW46" s="24">
        <v>0</v>
      </c>
      <c r="AX46" s="24">
        <v>0</v>
      </c>
      <c r="AY46" s="24">
        <v>0</v>
      </c>
      <c r="AZ46" s="24">
        <v>0</v>
      </c>
      <c r="BA46" s="24">
        <v>0</v>
      </c>
      <c r="BB46" s="24">
        <v>0</v>
      </c>
      <c r="BC46" s="24">
        <v>0</v>
      </c>
    </row>
    <row r="47" spans="1:55" s="35" customFormat="1" ht="28.5">
      <c r="A47" s="39" t="s">
        <v>92</v>
      </c>
      <c r="B47" s="40" t="s">
        <v>942</v>
      </c>
      <c r="C47" s="41" t="s">
        <v>907</v>
      </c>
      <c r="D47" s="25">
        <f t="shared" ref="D47:K47" si="11">D48+D51+D55</f>
        <v>3.2919999999999998</v>
      </c>
      <c r="E47" s="25">
        <f t="shared" si="11"/>
        <v>0.74582300000000012</v>
      </c>
      <c r="F47" s="25">
        <f t="shared" si="11"/>
        <v>0.03</v>
      </c>
      <c r="G47" s="25">
        <f t="shared" si="11"/>
        <v>0</v>
      </c>
      <c r="H47" s="25">
        <f t="shared" si="11"/>
        <v>0.7158230000000001</v>
      </c>
      <c r="I47" s="25">
        <f t="shared" si="11"/>
        <v>0</v>
      </c>
      <c r="J47" s="25">
        <f t="shared" si="11"/>
        <v>0</v>
      </c>
      <c r="K47" s="25">
        <f t="shared" si="11"/>
        <v>0</v>
      </c>
      <c r="L47" s="24">
        <v>0</v>
      </c>
      <c r="M47" s="24">
        <f>M51</f>
        <v>0</v>
      </c>
      <c r="N47" s="24">
        <v>0</v>
      </c>
      <c r="O47" s="24">
        <f t="shared" si="3"/>
        <v>0.39326422000000005</v>
      </c>
      <c r="P47" s="25">
        <f>P51</f>
        <v>0.03</v>
      </c>
      <c r="Q47" s="25">
        <v>0</v>
      </c>
      <c r="R47" s="25">
        <f>R51</f>
        <v>0.36326422000000003</v>
      </c>
      <c r="S47" s="25">
        <v>0</v>
      </c>
      <c r="T47" s="25">
        <f>T51</f>
        <v>0.35255878000000002</v>
      </c>
      <c r="U47" s="25">
        <v>0</v>
      </c>
      <c r="V47" s="25">
        <v>0</v>
      </c>
      <c r="W47" s="25">
        <f>W51</f>
        <v>0.35255878000000002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f>AD48+AD51+AD55</f>
        <v>3.2919999999999998</v>
      </c>
      <c r="AE47" s="25">
        <f>AE48+AE51+AE55</f>
        <v>1.5588600000000001</v>
      </c>
      <c r="AF47" s="25">
        <f>AF48+AF51+AF55</f>
        <v>0.29899999999999999</v>
      </c>
      <c r="AG47" s="24">
        <f>AG51</f>
        <v>0.54403699999999999</v>
      </c>
      <c r="AH47" s="24">
        <f>AH51</f>
        <v>0.71582299999999999</v>
      </c>
      <c r="AI47" s="24">
        <v>0</v>
      </c>
      <c r="AJ47" s="25">
        <f>AJ48+AJ51+AJ55</f>
        <v>0</v>
      </c>
      <c r="AK47" s="25">
        <f>AK48+AK51+AK55</f>
        <v>0</v>
      </c>
      <c r="AL47" s="24">
        <v>0</v>
      </c>
      <c r="AM47" s="24">
        <f>AM51</f>
        <v>0</v>
      </c>
      <c r="AN47" s="24">
        <v>0</v>
      </c>
      <c r="AO47" s="24">
        <f>AO51</f>
        <v>0.85783922000000001</v>
      </c>
      <c r="AP47" s="24">
        <f>AP51</f>
        <v>0.29899999999999999</v>
      </c>
      <c r="AQ47" s="24">
        <v>0</v>
      </c>
      <c r="AR47" s="24">
        <f>AR51</f>
        <v>0.55883921999999997</v>
      </c>
      <c r="AS47" s="24">
        <v>0</v>
      </c>
      <c r="AT47" s="24">
        <f>AT51</f>
        <v>0.70102078000000001</v>
      </c>
      <c r="AU47" s="24">
        <v>0</v>
      </c>
      <c r="AV47" s="24">
        <f>AV51</f>
        <v>0.54403699999999999</v>
      </c>
      <c r="AW47" s="24">
        <f>AW51</f>
        <v>0.15698377999999999</v>
      </c>
      <c r="AX47" s="24">
        <v>0</v>
      </c>
      <c r="AY47" s="24">
        <v>0</v>
      </c>
      <c r="AZ47" s="24">
        <v>0</v>
      </c>
      <c r="BA47" s="24">
        <v>0</v>
      </c>
      <c r="BB47" s="24">
        <v>0</v>
      </c>
      <c r="BC47" s="24">
        <v>0</v>
      </c>
    </row>
    <row r="48" spans="1:55" s="35" customFormat="1" ht="57">
      <c r="A48" s="39" t="s">
        <v>503</v>
      </c>
      <c r="B48" s="40" t="s">
        <v>943</v>
      </c>
      <c r="C48" s="41" t="s">
        <v>907</v>
      </c>
      <c r="D48" s="25">
        <f t="shared" ref="D48:F48" si="12">D49</f>
        <v>0</v>
      </c>
      <c r="E48" s="25">
        <f t="shared" si="12"/>
        <v>0</v>
      </c>
      <c r="F48" s="25">
        <f t="shared" si="12"/>
        <v>0</v>
      </c>
      <c r="G48" s="24">
        <v>0</v>
      </c>
      <c r="H48" s="24">
        <v>0</v>
      </c>
      <c r="I48" s="24">
        <v>0</v>
      </c>
      <c r="J48" s="25">
        <f>J49</f>
        <v>0</v>
      </c>
      <c r="K48" s="25">
        <f>K49</f>
        <v>0</v>
      </c>
      <c r="L48" s="24">
        <v>0</v>
      </c>
      <c r="M48" s="24">
        <v>0</v>
      </c>
      <c r="N48" s="24">
        <v>0</v>
      </c>
      <c r="O48" s="24">
        <f t="shared" si="3"/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f t="shared" ref="AD48:AF48" si="13">AD49</f>
        <v>0</v>
      </c>
      <c r="AE48" s="25">
        <f t="shared" si="13"/>
        <v>0</v>
      </c>
      <c r="AF48" s="25">
        <f t="shared" si="13"/>
        <v>0</v>
      </c>
      <c r="AG48" s="24">
        <v>0</v>
      </c>
      <c r="AH48" s="24">
        <v>0</v>
      </c>
      <c r="AI48" s="24">
        <v>0</v>
      </c>
      <c r="AJ48" s="25">
        <f>AJ49</f>
        <v>0</v>
      </c>
      <c r="AK48" s="25">
        <f>AK49</f>
        <v>0</v>
      </c>
      <c r="AL48" s="24">
        <v>0</v>
      </c>
      <c r="AM48" s="24">
        <v>0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24">
        <v>0</v>
      </c>
      <c r="AX48" s="24">
        <v>0</v>
      </c>
      <c r="AY48" s="24">
        <v>0</v>
      </c>
      <c r="AZ48" s="24">
        <v>0</v>
      </c>
      <c r="BA48" s="24">
        <v>0</v>
      </c>
      <c r="BB48" s="24">
        <v>0</v>
      </c>
      <c r="BC48" s="24">
        <v>0</v>
      </c>
    </row>
    <row r="49" spans="1:55" s="35" customFormat="1" ht="28.5">
      <c r="A49" s="39" t="s">
        <v>505</v>
      </c>
      <c r="B49" s="40" t="s">
        <v>944</v>
      </c>
      <c r="C49" s="41" t="s">
        <v>907</v>
      </c>
      <c r="D49" s="25">
        <v>0</v>
      </c>
      <c r="E49" s="25">
        <v>0</v>
      </c>
      <c r="F49" s="25">
        <v>0</v>
      </c>
      <c r="G49" s="24">
        <v>0</v>
      </c>
      <c r="H49" s="24">
        <v>0</v>
      </c>
      <c r="I49" s="24">
        <v>0</v>
      </c>
      <c r="J49" s="25">
        <v>0</v>
      </c>
      <c r="K49" s="25">
        <v>0</v>
      </c>
      <c r="L49" s="24">
        <v>0</v>
      </c>
      <c r="M49" s="24">
        <v>0</v>
      </c>
      <c r="N49" s="24">
        <v>0</v>
      </c>
      <c r="O49" s="24">
        <f t="shared" si="3"/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4">
        <v>0</v>
      </c>
      <c r="AH49" s="24">
        <v>0</v>
      </c>
      <c r="AI49" s="24">
        <v>0</v>
      </c>
      <c r="AJ49" s="25">
        <v>0</v>
      </c>
      <c r="AK49" s="25">
        <v>0</v>
      </c>
      <c r="AL49" s="24">
        <v>0</v>
      </c>
      <c r="AM49" s="24">
        <v>0</v>
      </c>
      <c r="AN49" s="24">
        <v>0</v>
      </c>
      <c r="AO49" s="24">
        <v>0</v>
      </c>
      <c r="AP49" s="24">
        <v>0</v>
      </c>
      <c r="AQ49" s="24">
        <v>0</v>
      </c>
      <c r="AR49" s="24">
        <v>0</v>
      </c>
      <c r="AS49" s="24">
        <v>0</v>
      </c>
      <c r="AT49" s="24">
        <v>0</v>
      </c>
      <c r="AU49" s="24">
        <v>0</v>
      </c>
      <c r="AV49" s="24">
        <v>0</v>
      </c>
      <c r="AW49" s="24">
        <v>0</v>
      </c>
      <c r="AX49" s="24">
        <v>0</v>
      </c>
      <c r="AY49" s="24">
        <v>0</v>
      </c>
      <c r="AZ49" s="24">
        <v>0</v>
      </c>
      <c r="BA49" s="24">
        <v>0</v>
      </c>
      <c r="BB49" s="24">
        <v>0</v>
      </c>
      <c r="BC49" s="24">
        <v>0</v>
      </c>
    </row>
    <row r="50" spans="1:55" s="35" customFormat="1" ht="57">
      <c r="A50" s="39" t="s">
        <v>510</v>
      </c>
      <c r="B50" s="40" t="s">
        <v>945</v>
      </c>
      <c r="C50" s="41" t="s">
        <v>907</v>
      </c>
      <c r="D50" s="25">
        <v>0</v>
      </c>
      <c r="E50" s="25">
        <v>0</v>
      </c>
      <c r="F50" s="25">
        <v>0</v>
      </c>
      <c r="G50" s="24">
        <v>0</v>
      </c>
      <c r="H50" s="24">
        <v>0</v>
      </c>
      <c r="I50" s="24">
        <v>0</v>
      </c>
      <c r="J50" s="25">
        <v>0</v>
      </c>
      <c r="K50" s="25">
        <v>0</v>
      </c>
      <c r="L50" s="24">
        <v>0</v>
      </c>
      <c r="M50" s="24">
        <v>0</v>
      </c>
      <c r="N50" s="24">
        <v>0</v>
      </c>
      <c r="O50" s="24">
        <f t="shared" si="3"/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6">
        <v>0</v>
      </c>
      <c r="AE50" s="25">
        <v>0</v>
      </c>
      <c r="AF50" s="25">
        <v>0</v>
      </c>
      <c r="AG50" s="24">
        <v>0</v>
      </c>
      <c r="AH50" s="24">
        <v>0</v>
      </c>
      <c r="AI50" s="24">
        <v>0</v>
      </c>
      <c r="AJ50" s="25">
        <v>0</v>
      </c>
      <c r="AK50" s="25">
        <v>0</v>
      </c>
      <c r="AL50" s="24">
        <v>0</v>
      </c>
      <c r="AM50" s="24">
        <v>0</v>
      </c>
      <c r="AN50" s="24">
        <v>0</v>
      </c>
      <c r="AO50" s="24">
        <v>0</v>
      </c>
      <c r="AP50" s="24">
        <v>0</v>
      </c>
      <c r="AQ50" s="24">
        <v>0</v>
      </c>
      <c r="AR50" s="24">
        <v>0</v>
      </c>
      <c r="AS50" s="24">
        <v>0</v>
      </c>
      <c r="AT50" s="24">
        <v>0</v>
      </c>
      <c r="AU50" s="24">
        <v>0</v>
      </c>
      <c r="AV50" s="24">
        <v>0</v>
      </c>
      <c r="AW50" s="24">
        <v>0</v>
      </c>
      <c r="AX50" s="24">
        <v>0</v>
      </c>
      <c r="AY50" s="24">
        <v>0</v>
      </c>
      <c r="AZ50" s="24">
        <v>0</v>
      </c>
      <c r="BA50" s="24">
        <v>0</v>
      </c>
      <c r="BB50" s="24">
        <v>0</v>
      </c>
      <c r="BC50" s="24">
        <v>0</v>
      </c>
    </row>
    <row r="51" spans="1:55" s="35" customFormat="1" ht="42.75">
      <c r="A51" s="39" t="s">
        <v>518</v>
      </c>
      <c r="B51" s="40" t="s">
        <v>946</v>
      </c>
      <c r="C51" s="41" t="s">
        <v>907</v>
      </c>
      <c r="D51" s="25">
        <f t="shared" ref="D51:F52" si="14">D52</f>
        <v>3.2919999999999998</v>
      </c>
      <c r="E51" s="25">
        <f t="shared" si="14"/>
        <v>0.74582300000000012</v>
      </c>
      <c r="F51" s="25">
        <f t="shared" si="14"/>
        <v>0.03</v>
      </c>
      <c r="G51" s="24">
        <v>0</v>
      </c>
      <c r="H51" s="24">
        <f>H52</f>
        <v>0.7158230000000001</v>
      </c>
      <c r="I51" s="24">
        <v>0</v>
      </c>
      <c r="J51" s="25">
        <f>J52</f>
        <v>0</v>
      </c>
      <c r="K51" s="25">
        <f>K52</f>
        <v>0</v>
      </c>
      <c r="L51" s="24">
        <v>0</v>
      </c>
      <c r="M51" s="24">
        <f>M52</f>
        <v>0</v>
      </c>
      <c r="N51" s="24">
        <v>0</v>
      </c>
      <c r="O51" s="24">
        <f t="shared" si="3"/>
        <v>0.39326422000000005</v>
      </c>
      <c r="P51" s="25">
        <f>P52</f>
        <v>0.03</v>
      </c>
      <c r="Q51" s="25">
        <v>0</v>
      </c>
      <c r="R51" s="25">
        <f>R52</f>
        <v>0.36326422000000003</v>
      </c>
      <c r="S51" s="25">
        <v>0</v>
      </c>
      <c r="T51" s="25">
        <f>T52</f>
        <v>0.35255878000000002</v>
      </c>
      <c r="U51" s="25">
        <v>0</v>
      </c>
      <c r="V51" s="25">
        <v>0</v>
      </c>
      <c r="W51" s="25">
        <f>W53</f>
        <v>0.35255878000000002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f t="shared" ref="AD51:AF52" si="15">AD52</f>
        <v>3.2919999999999998</v>
      </c>
      <c r="AE51" s="25">
        <f t="shared" si="15"/>
        <v>1.5588600000000001</v>
      </c>
      <c r="AF51" s="25">
        <f t="shared" si="15"/>
        <v>0.29899999999999999</v>
      </c>
      <c r="AG51" s="24">
        <f>AG52</f>
        <v>0.54403699999999999</v>
      </c>
      <c r="AH51" s="24">
        <f>AH52</f>
        <v>0.71582299999999999</v>
      </c>
      <c r="AI51" s="24">
        <v>0</v>
      </c>
      <c r="AJ51" s="25">
        <f>AJ52</f>
        <v>0</v>
      </c>
      <c r="AK51" s="25">
        <f>AK52</f>
        <v>0</v>
      </c>
      <c r="AL51" s="24">
        <v>0</v>
      </c>
      <c r="AM51" s="24">
        <f>AM52</f>
        <v>0</v>
      </c>
      <c r="AN51" s="24">
        <v>0</v>
      </c>
      <c r="AO51" s="24">
        <f>AO52</f>
        <v>0.85783922000000001</v>
      </c>
      <c r="AP51" s="24">
        <f>AP52</f>
        <v>0.29899999999999999</v>
      </c>
      <c r="AQ51" s="24">
        <v>0</v>
      </c>
      <c r="AR51" s="24">
        <f>AR52</f>
        <v>0.55883921999999997</v>
      </c>
      <c r="AS51" s="24">
        <v>0</v>
      </c>
      <c r="AT51" s="24">
        <f>AT52</f>
        <v>0.70102078000000001</v>
      </c>
      <c r="AU51" s="24">
        <v>0</v>
      </c>
      <c r="AV51" s="24">
        <f>AV52</f>
        <v>0.54403699999999999</v>
      </c>
      <c r="AW51" s="24">
        <f>AW52</f>
        <v>0.15698377999999999</v>
      </c>
      <c r="AX51" s="24">
        <v>0</v>
      </c>
      <c r="AY51" s="24">
        <v>0</v>
      </c>
      <c r="AZ51" s="24">
        <v>0</v>
      </c>
      <c r="BA51" s="24">
        <v>0</v>
      </c>
      <c r="BB51" s="24">
        <v>0</v>
      </c>
      <c r="BC51" s="24">
        <v>0</v>
      </c>
    </row>
    <row r="52" spans="1:55" s="35" customFormat="1" ht="28.5">
      <c r="A52" s="39" t="s">
        <v>947</v>
      </c>
      <c r="B52" s="40" t="s">
        <v>948</v>
      </c>
      <c r="C52" s="41" t="s">
        <v>907</v>
      </c>
      <c r="D52" s="25">
        <f t="shared" si="14"/>
        <v>3.2919999999999998</v>
      </c>
      <c r="E52" s="25">
        <f t="shared" si="14"/>
        <v>0.74582300000000012</v>
      </c>
      <c r="F52" s="25">
        <f t="shared" si="14"/>
        <v>0.03</v>
      </c>
      <c r="G52" s="24">
        <v>0</v>
      </c>
      <c r="H52" s="24">
        <f>H53</f>
        <v>0.7158230000000001</v>
      </c>
      <c r="I52" s="24">
        <v>0</v>
      </c>
      <c r="J52" s="25">
        <f>J53</f>
        <v>0</v>
      </c>
      <c r="K52" s="25">
        <f>K53</f>
        <v>0</v>
      </c>
      <c r="L52" s="24">
        <v>0</v>
      </c>
      <c r="M52" s="24">
        <f>M53</f>
        <v>0</v>
      </c>
      <c r="N52" s="24">
        <v>0</v>
      </c>
      <c r="O52" s="24">
        <f>P52+Q52+R52+S52</f>
        <v>0.39326422000000005</v>
      </c>
      <c r="P52" s="25">
        <f>P53</f>
        <v>0.03</v>
      </c>
      <c r="Q52" s="25">
        <v>0</v>
      </c>
      <c r="R52" s="25">
        <f>R53</f>
        <v>0.36326422000000003</v>
      </c>
      <c r="S52" s="25">
        <v>0</v>
      </c>
      <c r="T52" s="25">
        <f>T53</f>
        <v>0.35255878000000002</v>
      </c>
      <c r="U52" s="25">
        <v>0</v>
      </c>
      <c r="V52" s="25">
        <v>0</v>
      </c>
      <c r="W52" s="25">
        <f>W53</f>
        <v>0.35255878000000002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f t="shared" si="15"/>
        <v>3.2919999999999998</v>
      </c>
      <c r="AE52" s="25">
        <f t="shared" si="15"/>
        <v>1.5588600000000001</v>
      </c>
      <c r="AF52" s="25">
        <f t="shared" si="15"/>
        <v>0.29899999999999999</v>
      </c>
      <c r="AG52" s="24">
        <f>AG53</f>
        <v>0.54403699999999999</v>
      </c>
      <c r="AH52" s="24">
        <f>AH53</f>
        <v>0.71582299999999999</v>
      </c>
      <c r="AI52" s="24">
        <v>0</v>
      </c>
      <c r="AJ52" s="25">
        <f>AJ53</f>
        <v>0</v>
      </c>
      <c r="AK52" s="25">
        <f>AK53</f>
        <v>0</v>
      </c>
      <c r="AL52" s="24">
        <v>0</v>
      </c>
      <c r="AM52" s="24">
        <f>AM53</f>
        <v>0</v>
      </c>
      <c r="AN52" s="24">
        <v>0</v>
      </c>
      <c r="AO52" s="24">
        <f>AO53</f>
        <v>0.85783922000000001</v>
      </c>
      <c r="AP52" s="24">
        <f>AP53</f>
        <v>0.29899999999999999</v>
      </c>
      <c r="AQ52" s="24">
        <v>0</v>
      </c>
      <c r="AR52" s="24">
        <f>AR53</f>
        <v>0.55883921999999997</v>
      </c>
      <c r="AS52" s="24">
        <v>0</v>
      </c>
      <c r="AT52" s="24">
        <f>AT53</f>
        <v>0.70102078000000001</v>
      </c>
      <c r="AU52" s="24">
        <v>0</v>
      </c>
      <c r="AV52" s="24">
        <f>AV53</f>
        <v>0.54403699999999999</v>
      </c>
      <c r="AW52" s="24">
        <f>AW53</f>
        <v>0.15698377999999999</v>
      </c>
      <c r="AX52" s="24">
        <v>0</v>
      </c>
      <c r="AY52" s="24">
        <v>0</v>
      </c>
      <c r="AZ52" s="24">
        <v>0</v>
      </c>
      <c r="BA52" s="24">
        <v>0</v>
      </c>
      <c r="BB52" s="24">
        <v>0</v>
      </c>
      <c r="BC52" s="24">
        <v>0</v>
      </c>
    </row>
    <row r="53" spans="1:55" ht="48" customHeight="1">
      <c r="A53" s="107" t="s">
        <v>947</v>
      </c>
      <c r="B53" s="45" t="s">
        <v>1048</v>
      </c>
      <c r="C53" s="46" t="s">
        <v>1035</v>
      </c>
      <c r="D53" s="26">
        <v>3.2919999999999998</v>
      </c>
      <c r="E53" s="26">
        <f>J53+O53+T53+Y53</f>
        <v>0.74582300000000012</v>
      </c>
      <c r="F53" s="26">
        <f>P53</f>
        <v>0.03</v>
      </c>
      <c r="G53" s="48">
        <v>0</v>
      </c>
      <c r="H53" s="48">
        <f>R53+W53</f>
        <v>0.7158230000000001</v>
      </c>
      <c r="I53" s="48">
        <v>0</v>
      </c>
      <c r="J53" s="26">
        <f>K53+M53</f>
        <v>0</v>
      </c>
      <c r="K53" s="26">
        <v>0</v>
      </c>
      <c r="L53" s="48">
        <v>0</v>
      </c>
      <c r="M53" s="48">
        <v>0</v>
      </c>
      <c r="N53" s="48">
        <v>0</v>
      </c>
      <c r="O53" s="48">
        <f t="shared" si="3"/>
        <v>0.39326422000000005</v>
      </c>
      <c r="P53" s="26">
        <v>0.03</v>
      </c>
      <c r="Q53" s="26">
        <v>0</v>
      </c>
      <c r="R53" s="26">
        <v>0.36326422000000003</v>
      </c>
      <c r="S53" s="26">
        <v>0</v>
      </c>
      <c r="T53" s="26">
        <f>W53</f>
        <v>0.35255878000000002</v>
      </c>
      <c r="U53" s="26">
        <v>0</v>
      </c>
      <c r="V53" s="26">
        <v>0</v>
      </c>
      <c r="W53" s="26">
        <v>0.35255878000000002</v>
      </c>
      <c r="X53" s="26">
        <v>0</v>
      </c>
      <c r="Y53" s="26">
        <v>0</v>
      </c>
      <c r="Z53" s="26">
        <v>0</v>
      </c>
      <c r="AA53" s="26">
        <v>0</v>
      </c>
      <c r="AB53" s="26">
        <v>0</v>
      </c>
      <c r="AC53" s="26">
        <v>0</v>
      </c>
      <c r="AD53" s="25">
        <v>3.2919999999999998</v>
      </c>
      <c r="AE53" s="26">
        <f>AF53+AH53+AG53</f>
        <v>1.5588600000000001</v>
      </c>
      <c r="AF53" s="26">
        <f>AP53</f>
        <v>0.29899999999999999</v>
      </c>
      <c r="AG53" s="48">
        <f>AV53</f>
        <v>0.54403699999999999</v>
      </c>
      <c r="AH53" s="48">
        <f>AR53+AW53</f>
        <v>0.71582299999999999</v>
      </c>
      <c r="AI53" s="48">
        <v>0</v>
      </c>
      <c r="AJ53" s="26">
        <f>AK53+AM53</f>
        <v>0</v>
      </c>
      <c r="AK53" s="26">
        <v>0</v>
      </c>
      <c r="AL53" s="48">
        <v>0</v>
      </c>
      <c r="AM53" s="48">
        <v>0</v>
      </c>
      <c r="AN53" s="48">
        <v>0</v>
      </c>
      <c r="AO53" s="48">
        <f>AP53+AR53</f>
        <v>0.85783922000000001</v>
      </c>
      <c r="AP53" s="48">
        <v>0.29899999999999999</v>
      </c>
      <c r="AQ53" s="48">
        <v>0</v>
      </c>
      <c r="AR53" s="48">
        <v>0.55883921999999997</v>
      </c>
      <c r="AS53" s="48">
        <v>0</v>
      </c>
      <c r="AT53" s="48">
        <f>AV53+AW53</f>
        <v>0.70102078000000001</v>
      </c>
      <c r="AU53" s="48">
        <v>0</v>
      </c>
      <c r="AV53" s="48">
        <v>0.54403699999999999</v>
      </c>
      <c r="AW53" s="48">
        <v>0.15698377999999999</v>
      </c>
      <c r="AX53" s="48">
        <v>0</v>
      </c>
      <c r="AY53" s="48">
        <v>0</v>
      </c>
      <c r="AZ53" s="48">
        <v>0</v>
      </c>
      <c r="BA53" s="48">
        <v>0</v>
      </c>
      <c r="BB53" s="48">
        <v>0</v>
      </c>
      <c r="BC53" s="48">
        <v>0</v>
      </c>
    </row>
    <row r="54" spans="1:55" s="35" customFormat="1" ht="42.75">
      <c r="A54" s="39" t="s">
        <v>949</v>
      </c>
      <c r="B54" s="40" t="s">
        <v>950</v>
      </c>
      <c r="C54" s="41" t="s">
        <v>907</v>
      </c>
      <c r="D54" s="25">
        <v>0</v>
      </c>
      <c r="E54" s="25">
        <v>0</v>
      </c>
      <c r="F54" s="25">
        <v>0</v>
      </c>
      <c r="G54" s="24">
        <v>0</v>
      </c>
      <c r="H54" s="24">
        <v>0</v>
      </c>
      <c r="I54" s="24">
        <v>0</v>
      </c>
      <c r="J54" s="25">
        <v>0</v>
      </c>
      <c r="K54" s="25">
        <v>0</v>
      </c>
      <c r="L54" s="24">
        <v>0</v>
      </c>
      <c r="M54" s="24">
        <v>0</v>
      </c>
      <c r="N54" s="24">
        <v>0</v>
      </c>
      <c r="O54" s="24">
        <f t="shared" si="3"/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6">
        <v>0</v>
      </c>
      <c r="AE54" s="25">
        <v>0</v>
      </c>
      <c r="AF54" s="25">
        <v>0</v>
      </c>
      <c r="AG54" s="24">
        <v>0</v>
      </c>
      <c r="AH54" s="24">
        <v>0</v>
      </c>
      <c r="AI54" s="24">
        <v>0</v>
      </c>
      <c r="AJ54" s="25">
        <v>0</v>
      </c>
      <c r="AK54" s="25">
        <v>0</v>
      </c>
      <c r="AL54" s="24">
        <v>0</v>
      </c>
      <c r="AM54" s="24">
        <v>0</v>
      </c>
      <c r="AN54" s="24">
        <v>0</v>
      </c>
      <c r="AO54" s="24">
        <v>0</v>
      </c>
      <c r="AP54" s="24">
        <v>0</v>
      </c>
      <c r="AQ54" s="24">
        <v>0</v>
      </c>
      <c r="AR54" s="24">
        <v>0</v>
      </c>
      <c r="AS54" s="24">
        <v>0</v>
      </c>
      <c r="AT54" s="24">
        <v>0</v>
      </c>
      <c r="AU54" s="24">
        <v>0</v>
      </c>
      <c r="AV54" s="24">
        <v>0</v>
      </c>
      <c r="AW54" s="24">
        <v>0</v>
      </c>
      <c r="AX54" s="24">
        <v>0</v>
      </c>
      <c r="AY54" s="24">
        <v>0</v>
      </c>
      <c r="AZ54" s="24">
        <v>0</v>
      </c>
      <c r="BA54" s="24">
        <v>0</v>
      </c>
      <c r="BB54" s="24">
        <v>0</v>
      </c>
      <c r="BC54" s="24">
        <v>0</v>
      </c>
    </row>
    <row r="55" spans="1:55" s="35" customFormat="1" ht="42.75">
      <c r="A55" s="39" t="s">
        <v>520</v>
      </c>
      <c r="B55" s="40" t="s">
        <v>951</v>
      </c>
      <c r="C55" s="41" t="s">
        <v>907</v>
      </c>
      <c r="D55" s="25">
        <f>D56+D57</f>
        <v>0</v>
      </c>
      <c r="E55" s="25">
        <f>E57</f>
        <v>0</v>
      </c>
      <c r="F55" s="25">
        <f>F57</f>
        <v>0</v>
      </c>
      <c r="G55" s="24">
        <v>0</v>
      </c>
      <c r="H55" s="24">
        <v>0</v>
      </c>
      <c r="I55" s="24">
        <v>0</v>
      </c>
      <c r="J55" s="25">
        <f>J57</f>
        <v>0</v>
      </c>
      <c r="K55" s="25">
        <f>K57</f>
        <v>0</v>
      </c>
      <c r="L55" s="24">
        <v>0</v>
      </c>
      <c r="M55" s="24">
        <v>0</v>
      </c>
      <c r="N55" s="24">
        <v>0</v>
      </c>
      <c r="O55" s="24">
        <f t="shared" si="3"/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f>AD56+AD57</f>
        <v>0</v>
      </c>
      <c r="AE55" s="25">
        <f>AE57</f>
        <v>0</v>
      </c>
      <c r="AF55" s="25">
        <f>AF57</f>
        <v>0</v>
      </c>
      <c r="AG55" s="24">
        <v>0</v>
      </c>
      <c r="AH55" s="24">
        <v>0</v>
      </c>
      <c r="AI55" s="24">
        <v>0</v>
      </c>
      <c r="AJ55" s="25">
        <f>AJ57</f>
        <v>0</v>
      </c>
      <c r="AK55" s="25">
        <f>AK57</f>
        <v>0</v>
      </c>
      <c r="AL55" s="24">
        <v>0</v>
      </c>
      <c r="AM55" s="24">
        <v>0</v>
      </c>
      <c r="AN55" s="24">
        <v>0</v>
      </c>
      <c r="AO55" s="24">
        <v>0</v>
      </c>
      <c r="AP55" s="24">
        <v>0</v>
      </c>
      <c r="AQ55" s="24">
        <v>0</v>
      </c>
      <c r="AR55" s="24">
        <v>0</v>
      </c>
      <c r="AS55" s="24">
        <v>0</v>
      </c>
      <c r="AT55" s="24">
        <v>0</v>
      </c>
      <c r="AU55" s="24">
        <v>0</v>
      </c>
      <c r="AV55" s="24">
        <v>0</v>
      </c>
      <c r="AW55" s="24">
        <v>0</v>
      </c>
      <c r="AX55" s="24">
        <v>0</v>
      </c>
      <c r="AY55" s="24">
        <v>0</v>
      </c>
      <c r="AZ55" s="24">
        <v>0</v>
      </c>
      <c r="BA55" s="24">
        <v>0</v>
      </c>
      <c r="BB55" s="24">
        <v>0</v>
      </c>
      <c r="BC55" s="24">
        <v>0</v>
      </c>
    </row>
    <row r="56" spans="1:55" s="35" customFormat="1" ht="42.75">
      <c r="A56" s="39" t="s">
        <v>522</v>
      </c>
      <c r="B56" s="40" t="s">
        <v>952</v>
      </c>
      <c r="C56" s="41" t="s">
        <v>907</v>
      </c>
      <c r="D56" s="25">
        <v>0</v>
      </c>
      <c r="E56" s="25">
        <v>0</v>
      </c>
      <c r="F56" s="25">
        <v>0</v>
      </c>
      <c r="G56" s="24">
        <v>0</v>
      </c>
      <c r="H56" s="24">
        <v>0</v>
      </c>
      <c r="I56" s="24">
        <v>0</v>
      </c>
      <c r="J56" s="25">
        <v>0</v>
      </c>
      <c r="K56" s="25">
        <v>0</v>
      </c>
      <c r="L56" s="24">
        <v>0</v>
      </c>
      <c r="M56" s="24">
        <v>0</v>
      </c>
      <c r="N56" s="24">
        <v>0</v>
      </c>
      <c r="O56" s="24">
        <f t="shared" si="3"/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4">
        <v>0</v>
      </c>
      <c r="AH56" s="24">
        <v>0</v>
      </c>
      <c r="AI56" s="24">
        <v>0</v>
      </c>
      <c r="AJ56" s="25">
        <v>0</v>
      </c>
      <c r="AK56" s="25">
        <v>0</v>
      </c>
      <c r="AL56" s="24">
        <v>0</v>
      </c>
      <c r="AM56" s="24">
        <v>0</v>
      </c>
      <c r="AN56" s="24">
        <v>0</v>
      </c>
      <c r="AO56" s="24">
        <v>0</v>
      </c>
      <c r="AP56" s="24">
        <v>0</v>
      </c>
      <c r="AQ56" s="24">
        <v>0</v>
      </c>
      <c r="AR56" s="24">
        <v>0</v>
      </c>
      <c r="AS56" s="24">
        <v>0</v>
      </c>
      <c r="AT56" s="24">
        <v>0</v>
      </c>
      <c r="AU56" s="24">
        <v>0</v>
      </c>
      <c r="AV56" s="24">
        <v>0</v>
      </c>
      <c r="AW56" s="24">
        <v>0</v>
      </c>
      <c r="AX56" s="24">
        <v>0</v>
      </c>
      <c r="AY56" s="24">
        <v>0</v>
      </c>
      <c r="AZ56" s="24">
        <v>0</v>
      </c>
      <c r="BA56" s="24">
        <v>0</v>
      </c>
      <c r="BB56" s="24">
        <v>0</v>
      </c>
      <c r="BC56" s="24">
        <v>0</v>
      </c>
    </row>
    <row r="57" spans="1:55" s="35" customFormat="1" ht="28.5">
      <c r="A57" s="39" t="s">
        <v>526</v>
      </c>
      <c r="B57" s="40" t="s">
        <v>953</v>
      </c>
      <c r="C57" s="41" t="s">
        <v>907</v>
      </c>
      <c r="D57" s="25">
        <v>0</v>
      </c>
      <c r="E57" s="25">
        <v>0</v>
      </c>
      <c r="F57" s="25">
        <v>0</v>
      </c>
      <c r="G57" s="24">
        <v>0</v>
      </c>
      <c r="H57" s="24">
        <v>0</v>
      </c>
      <c r="I57" s="24">
        <v>0</v>
      </c>
      <c r="J57" s="25">
        <v>0</v>
      </c>
      <c r="K57" s="25">
        <v>0</v>
      </c>
      <c r="L57" s="24">
        <v>0</v>
      </c>
      <c r="M57" s="24">
        <v>0</v>
      </c>
      <c r="N57" s="24">
        <v>0</v>
      </c>
      <c r="O57" s="24">
        <f t="shared" si="3"/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4">
        <v>0</v>
      </c>
      <c r="AH57" s="24">
        <v>0</v>
      </c>
      <c r="AI57" s="24">
        <v>0</v>
      </c>
      <c r="AJ57" s="25">
        <v>0</v>
      </c>
      <c r="AK57" s="25">
        <v>0</v>
      </c>
      <c r="AL57" s="24">
        <v>0</v>
      </c>
      <c r="AM57" s="24">
        <v>0</v>
      </c>
      <c r="AN57" s="24">
        <v>0</v>
      </c>
      <c r="AO57" s="24">
        <v>0</v>
      </c>
      <c r="AP57" s="24">
        <v>0</v>
      </c>
      <c r="AQ57" s="24">
        <v>0</v>
      </c>
      <c r="AR57" s="24">
        <v>0</v>
      </c>
      <c r="AS57" s="24">
        <v>0</v>
      </c>
      <c r="AT57" s="24">
        <v>0</v>
      </c>
      <c r="AU57" s="24">
        <v>0</v>
      </c>
      <c r="AV57" s="24">
        <v>0</v>
      </c>
      <c r="AW57" s="24">
        <v>0</v>
      </c>
      <c r="AX57" s="24">
        <v>0</v>
      </c>
      <c r="AY57" s="24">
        <v>0</v>
      </c>
      <c r="AZ57" s="24">
        <v>0</v>
      </c>
      <c r="BA57" s="24">
        <v>0</v>
      </c>
      <c r="BB57" s="24">
        <v>0</v>
      </c>
      <c r="BC57" s="24">
        <v>0</v>
      </c>
    </row>
    <row r="58" spans="1:55" s="35" customFormat="1" ht="28.5">
      <c r="A58" s="39" t="s">
        <v>527</v>
      </c>
      <c r="B58" s="40" t="s">
        <v>954</v>
      </c>
      <c r="C58" s="41" t="s">
        <v>907</v>
      </c>
      <c r="D58" s="25">
        <v>0</v>
      </c>
      <c r="E58" s="25">
        <v>0</v>
      </c>
      <c r="F58" s="25">
        <v>0</v>
      </c>
      <c r="G58" s="24">
        <v>0</v>
      </c>
      <c r="H58" s="24">
        <v>0</v>
      </c>
      <c r="I58" s="24">
        <v>0</v>
      </c>
      <c r="J58" s="25">
        <v>0</v>
      </c>
      <c r="K58" s="25">
        <v>0</v>
      </c>
      <c r="L58" s="24">
        <v>0</v>
      </c>
      <c r="M58" s="24">
        <v>0</v>
      </c>
      <c r="N58" s="24">
        <v>0</v>
      </c>
      <c r="O58" s="24">
        <f t="shared" si="3"/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6">
        <v>0</v>
      </c>
      <c r="AE58" s="25">
        <v>0</v>
      </c>
      <c r="AF58" s="25">
        <v>0</v>
      </c>
      <c r="AG58" s="24">
        <v>0</v>
      </c>
      <c r="AH58" s="24">
        <v>0</v>
      </c>
      <c r="AI58" s="24">
        <v>0</v>
      </c>
      <c r="AJ58" s="25">
        <v>0</v>
      </c>
      <c r="AK58" s="25">
        <v>0</v>
      </c>
      <c r="AL58" s="24">
        <v>0</v>
      </c>
      <c r="AM58" s="24">
        <v>0</v>
      </c>
      <c r="AN58" s="24">
        <v>0</v>
      </c>
      <c r="AO58" s="24">
        <v>0</v>
      </c>
      <c r="AP58" s="24">
        <v>0</v>
      </c>
      <c r="AQ58" s="24">
        <v>0</v>
      </c>
      <c r="AR58" s="24">
        <v>0</v>
      </c>
      <c r="AS58" s="24">
        <v>0</v>
      </c>
      <c r="AT58" s="24">
        <v>0</v>
      </c>
      <c r="AU58" s="24">
        <v>0</v>
      </c>
      <c r="AV58" s="24">
        <v>0</v>
      </c>
      <c r="AW58" s="24">
        <v>0</v>
      </c>
      <c r="AX58" s="24">
        <v>0</v>
      </c>
      <c r="AY58" s="24">
        <v>0</v>
      </c>
      <c r="AZ58" s="24">
        <v>0</v>
      </c>
      <c r="BA58" s="24">
        <v>0</v>
      </c>
      <c r="BB58" s="24">
        <v>0</v>
      </c>
      <c r="BC58" s="24">
        <v>0</v>
      </c>
    </row>
    <row r="59" spans="1:55" s="35" customFormat="1" ht="42.75">
      <c r="A59" s="39" t="s">
        <v>528</v>
      </c>
      <c r="B59" s="40" t="s">
        <v>955</v>
      </c>
      <c r="C59" s="41" t="s">
        <v>907</v>
      </c>
      <c r="D59" s="25">
        <v>0</v>
      </c>
      <c r="E59" s="25">
        <v>0</v>
      </c>
      <c r="F59" s="25">
        <v>0</v>
      </c>
      <c r="G59" s="24">
        <v>0</v>
      </c>
      <c r="H59" s="24">
        <v>0</v>
      </c>
      <c r="I59" s="24">
        <v>0</v>
      </c>
      <c r="J59" s="25">
        <v>0</v>
      </c>
      <c r="K59" s="25">
        <v>0</v>
      </c>
      <c r="L59" s="24">
        <v>0</v>
      </c>
      <c r="M59" s="24">
        <v>0</v>
      </c>
      <c r="N59" s="24">
        <v>0</v>
      </c>
      <c r="O59" s="24">
        <f t="shared" si="3"/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4">
        <v>0</v>
      </c>
      <c r="AH59" s="24">
        <v>0</v>
      </c>
      <c r="AI59" s="24">
        <v>0</v>
      </c>
      <c r="AJ59" s="25">
        <v>0</v>
      </c>
      <c r="AK59" s="25">
        <v>0</v>
      </c>
      <c r="AL59" s="24">
        <v>0</v>
      </c>
      <c r="AM59" s="24">
        <v>0</v>
      </c>
      <c r="AN59" s="24">
        <v>0</v>
      </c>
      <c r="AO59" s="24">
        <v>0</v>
      </c>
      <c r="AP59" s="24">
        <v>0</v>
      </c>
      <c r="AQ59" s="24">
        <v>0</v>
      </c>
      <c r="AR59" s="24">
        <v>0</v>
      </c>
      <c r="AS59" s="24">
        <v>0</v>
      </c>
      <c r="AT59" s="24">
        <v>0</v>
      </c>
      <c r="AU59" s="24">
        <v>0</v>
      </c>
      <c r="AV59" s="24">
        <v>0</v>
      </c>
      <c r="AW59" s="24">
        <v>0</v>
      </c>
      <c r="AX59" s="24">
        <v>0</v>
      </c>
      <c r="AY59" s="24">
        <v>0</v>
      </c>
      <c r="AZ59" s="24">
        <v>0</v>
      </c>
      <c r="BA59" s="24">
        <v>0</v>
      </c>
      <c r="BB59" s="24">
        <v>0</v>
      </c>
      <c r="BC59" s="24">
        <v>0</v>
      </c>
    </row>
    <row r="60" spans="1:55" s="35" customFormat="1" ht="42.75">
      <c r="A60" s="39" t="s">
        <v>529</v>
      </c>
      <c r="B60" s="40" t="s">
        <v>956</v>
      </c>
      <c r="C60" s="41" t="s">
        <v>907</v>
      </c>
      <c r="D60" s="25">
        <v>0</v>
      </c>
      <c r="E60" s="25">
        <v>0</v>
      </c>
      <c r="F60" s="25">
        <v>0</v>
      </c>
      <c r="G60" s="24">
        <v>0</v>
      </c>
      <c r="H60" s="24">
        <v>0</v>
      </c>
      <c r="I60" s="24">
        <v>0</v>
      </c>
      <c r="J60" s="25">
        <v>0</v>
      </c>
      <c r="K60" s="25">
        <v>0</v>
      </c>
      <c r="L60" s="24">
        <v>0</v>
      </c>
      <c r="M60" s="24">
        <v>0</v>
      </c>
      <c r="N60" s="24">
        <v>0</v>
      </c>
      <c r="O60" s="24">
        <f t="shared" si="3"/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4">
        <v>0</v>
      </c>
      <c r="AH60" s="24">
        <v>0</v>
      </c>
      <c r="AI60" s="24">
        <v>0</v>
      </c>
      <c r="AJ60" s="25">
        <v>0</v>
      </c>
      <c r="AK60" s="25">
        <v>0</v>
      </c>
      <c r="AL60" s="24">
        <v>0</v>
      </c>
      <c r="AM60" s="24">
        <v>0</v>
      </c>
      <c r="AN60" s="24">
        <v>0</v>
      </c>
      <c r="AO60" s="24">
        <v>0</v>
      </c>
      <c r="AP60" s="24">
        <v>0</v>
      </c>
      <c r="AQ60" s="24">
        <v>0</v>
      </c>
      <c r="AR60" s="24">
        <v>0</v>
      </c>
      <c r="AS60" s="24">
        <v>0</v>
      </c>
      <c r="AT60" s="24">
        <v>0</v>
      </c>
      <c r="AU60" s="24">
        <v>0</v>
      </c>
      <c r="AV60" s="24">
        <v>0</v>
      </c>
      <c r="AW60" s="24">
        <v>0</v>
      </c>
      <c r="AX60" s="24">
        <v>0</v>
      </c>
      <c r="AY60" s="24">
        <v>0</v>
      </c>
      <c r="AZ60" s="24">
        <v>0</v>
      </c>
      <c r="BA60" s="24">
        <v>0</v>
      </c>
      <c r="BB60" s="24">
        <v>0</v>
      </c>
      <c r="BC60" s="24">
        <v>0</v>
      </c>
    </row>
    <row r="61" spans="1:55" s="35" customFormat="1" ht="42.75">
      <c r="A61" s="39" t="s">
        <v>530</v>
      </c>
      <c r="B61" s="40" t="s">
        <v>957</v>
      </c>
      <c r="C61" s="41" t="s">
        <v>907</v>
      </c>
      <c r="D61" s="25">
        <v>0</v>
      </c>
      <c r="E61" s="25">
        <v>0</v>
      </c>
      <c r="F61" s="25">
        <v>0</v>
      </c>
      <c r="G61" s="24">
        <v>0</v>
      </c>
      <c r="H61" s="24">
        <v>0</v>
      </c>
      <c r="I61" s="24">
        <v>0</v>
      </c>
      <c r="J61" s="25">
        <v>0</v>
      </c>
      <c r="K61" s="25">
        <v>0</v>
      </c>
      <c r="L61" s="24">
        <v>0</v>
      </c>
      <c r="M61" s="24">
        <v>0</v>
      </c>
      <c r="N61" s="24">
        <v>0</v>
      </c>
      <c r="O61" s="24">
        <f t="shared" si="3"/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4">
        <v>0</v>
      </c>
      <c r="AH61" s="24">
        <v>0</v>
      </c>
      <c r="AI61" s="24">
        <v>0</v>
      </c>
      <c r="AJ61" s="25">
        <v>0</v>
      </c>
      <c r="AK61" s="25">
        <v>0</v>
      </c>
      <c r="AL61" s="24">
        <v>0</v>
      </c>
      <c r="AM61" s="24">
        <v>0</v>
      </c>
      <c r="AN61" s="24">
        <v>0</v>
      </c>
      <c r="AO61" s="24">
        <v>0</v>
      </c>
      <c r="AP61" s="24">
        <v>0</v>
      </c>
      <c r="AQ61" s="24">
        <v>0</v>
      </c>
      <c r="AR61" s="24">
        <v>0</v>
      </c>
      <c r="AS61" s="24">
        <v>0</v>
      </c>
      <c r="AT61" s="24">
        <v>0</v>
      </c>
      <c r="AU61" s="24">
        <v>0</v>
      </c>
      <c r="AV61" s="24">
        <v>0</v>
      </c>
      <c r="AW61" s="24">
        <v>0</v>
      </c>
      <c r="AX61" s="24">
        <v>0</v>
      </c>
      <c r="AY61" s="24">
        <v>0</v>
      </c>
      <c r="AZ61" s="24">
        <v>0</v>
      </c>
      <c r="BA61" s="24">
        <v>0</v>
      </c>
      <c r="BB61" s="24">
        <v>0</v>
      </c>
      <c r="BC61" s="24">
        <v>0</v>
      </c>
    </row>
    <row r="62" spans="1:55" s="35" customFormat="1" ht="42.75">
      <c r="A62" s="39" t="s">
        <v>531</v>
      </c>
      <c r="B62" s="40" t="s">
        <v>958</v>
      </c>
      <c r="C62" s="41" t="s">
        <v>907</v>
      </c>
      <c r="D62" s="25">
        <v>0</v>
      </c>
      <c r="E62" s="25">
        <v>0</v>
      </c>
      <c r="F62" s="25">
        <v>0</v>
      </c>
      <c r="G62" s="24">
        <v>0</v>
      </c>
      <c r="H62" s="24">
        <v>0</v>
      </c>
      <c r="I62" s="24">
        <v>0</v>
      </c>
      <c r="J62" s="25">
        <v>0</v>
      </c>
      <c r="K62" s="25">
        <v>0</v>
      </c>
      <c r="L62" s="24">
        <v>0</v>
      </c>
      <c r="M62" s="24">
        <v>0</v>
      </c>
      <c r="N62" s="24">
        <v>0</v>
      </c>
      <c r="O62" s="24">
        <f t="shared" si="3"/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4">
        <v>0</v>
      </c>
      <c r="AH62" s="24">
        <v>0</v>
      </c>
      <c r="AI62" s="24">
        <v>0</v>
      </c>
      <c r="AJ62" s="25">
        <v>0</v>
      </c>
      <c r="AK62" s="25">
        <v>0</v>
      </c>
      <c r="AL62" s="24">
        <v>0</v>
      </c>
      <c r="AM62" s="24">
        <v>0</v>
      </c>
      <c r="AN62" s="24">
        <v>0</v>
      </c>
      <c r="AO62" s="24">
        <v>0</v>
      </c>
      <c r="AP62" s="24">
        <v>0</v>
      </c>
      <c r="AQ62" s="24">
        <v>0</v>
      </c>
      <c r="AR62" s="24">
        <v>0</v>
      </c>
      <c r="AS62" s="24">
        <v>0</v>
      </c>
      <c r="AT62" s="24">
        <v>0</v>
      </c>
      <c r="AU62" s="24">
        <v>0</v>
      </c>
      <c r="AV62" s="24">
        <v>0</v>
      </c>
      <c r="AW62" s="24">
        <v>0</v>
      </c>
      <c r="AX62" s="24">
        <v>0</v>
      </c>
      <c r="AY62" s="24">
        <v>0</v>
      </c>
      <c r="AZ62" s="24">
        <v>0</v>
      </c>
      <c r="BA62" s="24">
        <v>0</v>
      </c>
      <c r="BB62" s="24">
        <v>0</v>
      </c>
      <c r="BC62" s="24">
        <v>0</v>
      </c>
    </row>
    <row r="63" spans="1:55" s="35" customFormat="1" ht="42.75">
      <c r="A63" s="39" t="s">
        <v>959</v>
      </c>
      <c r="B63" s="40" t="s">
        <v>960</v>
      </c>
      <c r="C63" s="41" t="s">
        <v>907</v>
      </c>
      <c r="D63" s="25">
        <v>0</v>
      </c>
      <c r="E63" s="25">
        <v>0</v>
      </c>
      <c r="F63" s="25">
        <v>0</v>
      </c>
      <c r="G63" s="24">
        <v>0</v>
      </c>
      <c r="H63" s="24">
        <v>0</v>
      </c>
      <c r="I63" s="24">
        <v>0</v>
      </c>
      <c r="J63" s="25">
        <v>0</v>
      </c>
      <c r="K63" s="25">
        <v>0</v>
      </c>
      <c r="L63" s="24">
        <v>0</v>
      </c>
      <c r="M63" s="24">
        <v>0</v>
      </c>
      <c r="N63" s="24">
        <v>0</v>
      </c>
      <c r="O63" s="24">
        <f t="shared" si="3"/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4">
        <v>0</v>
      </c>
      <c r="AH63" s="24">
        <v>0</v>
      </c>
      <c r="AI63" s="24">
        <v>0</v>
      </c>
      <c r="AJ63" s="25">
        <v>0</v>
      </c>
      <c r="AK63" s="25">
        <v>0</v>
      </c>
      <c r="AL63" s="24">
        <v>0</v>
      </c>
      <c r="AM63" s="24">
        <v>0</v>
      </c>
      <c r="AN63" s="24">
        <v>0</v>
      </c>
      <c r="AO63" s="24">
        <v>0</v>
      </c>
      <c r="AP63" s="24">
        <v>0</v>
      </c>
      <c r="AQ63" s="24">
        <v>0</v>
      </c>
      <c r="AR63" s="24">
        <v>0</v>
      </c>
      <c r="AS63" s="24">
        <v>0</v>
      </c>
      <c r="AT63" s="24">
        <v>0</v>
      </c>
      <c r="AU63" s="24">
        <v>0</v>
      </c>
      <c r="AV63" s="24">
        <v>0</v>
      </c>
      <c r="AW63" s="24">
        <v>0</v>
      </c>
      <c r="AX63" s="24">
        <v>0</v>
      </c>
      <c r="AY63" s="24">
        <v>0</v>
      </c>
      <c r="AZ63" s="24">
        <v>0</v>
      </c>
      <c r="BA63" s="24">
        <v>0</v>
      </c>
      <c r="BB63" s="24">
        <v>0</v>
      </c>
      <c r="BC63" s="24">
        <v>0</v>
      </c>
    </row>
    <row r="64" spans="1:55" s="35" customFormat="1" ht="42.75">
      <c r="A64" s="39" t="s">
        <v>961</v>
      </c>
      <c r="B64" s="40" t="s">
        <v>962</v>
      </c>
      <c r="C64" s="41" t="s">
        <v>907</v>
      </c>
      <c r="D64" s="25">
        <v>0</v>
      </c>
      <c r="E64" s="25">
        <v>0</v>
      </c>
      <c r="F64" s="25">
        <v>0</v>
      </c>
      <c r="G64" s="24">
        <v>0</v>
      </c>
      <c r="H64" s="24">
        <v>0</v>
      </c>
      <c r="I64" s="24">
        <v>0</v>
      </c>
      <c r="J64" s="25">
        <v>0</v>
      </c>
      <c r="K64" s="25">
        <v>0</v>
      </c>
      <c r="L64" s="24">
        <v>0</v>
      </c>
      <c r="M64" s="24">
        <v>0</v>
      </c>
      <c r="N64" s="24">
        <v>0</v>
      </c>
      <c r="O64" s="24">
        <f t="shared" si="3"/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4">
        <v>0</v>
      </c>
      <c r="AH64" s="24">
        <v>0</v>
      </c>
      <c r="AI64" s="24">
        <v>0</v>
      </c>
      <c r="AJ64" s="25">
        <v>0</v>
      </c>
      <c r="AK64" s="25">
        <v>0</v>
      </c>
      <c r="AL64" s="24">
        <v>0</v>
      </c>
      <c r="AM64" s="24">
        <v>0</v>
      </c>
      <c r="AN64" s="24">
        <v>0</v>
      </c>
      <c r="AO64" s="24">
        <v>0</v>
      </c>
      <c r="AP64" s="24">
        <v>0</v>
      </c>
      <c r="AQ64" s="24">
        <v>0</v>
      </c>
      <c r="AR64" s="24">
        <v>0</v>
      </c>
      <c r="AS64" s="24">
        <v>0</v>
      </c>
      <c r="AT64" s="24">
        <v>0</v>
      </c>
      <c r="AU64" s="24">
        <v>0</v>
      </c>
      <c r="AV64" s="24">
        <v>0</v>
      </c>
      <c r="AW64" s="24">
        <v>0</v>
      </c>
      <c r="AX64" s="24">
        <v>0</v>
      </c>
      <c r="AY64" s="24">
        <v>0</v>
      </c>
      <c r="AZ64" s="24">
        <v>0</v>
      </c>
      <c r="BA64" s="24">
        <v>0</v>
      </c>
      <c r="BB64" s="24">
        <v>0</v>
      </c>
      <c r="BC64" s="24">
        <v>0</v>
      </c>
    </row>
    <row r="65" spans="1:55" s="35" customFormat="1" ht="28.5">
      <c r="A65" s="39" t="s">
        <v>963</v>
      </c>
      <c r="B65" s="40" t="s">
        <v>964</v>
      </c>
      <c r="C65" s="41" t="s">
        <v>907</v>
      </c>
      <c r="D65" s="25">
        <v>0</v>
      </c>
      <c r="E65" s="25">
        <v>0</v>
      </c>
      <c r="F65" s="25">
        <v>0</v>
      </c>
      <c r="G65" s="24">
        <v>0</v>
      </c>
      <c r="H65" s="24">
        <v>0</v>
      </c>
      <c r="I65" s="24">
        <v>0</v>
      </c>
      <c r="J65" s="25">
        <v>0</v>
      </c>
      <c r="K65" s="25">
        <v>0</v>
      </c>
      <c r="L65" s="24">
        <v>0</v>
      </c>
      <c r="M65" s="24">
        <v>0</v>
      </c>
      <c r="N65" s="24">
        <v>0</v>
      </c>
      <c r="O65" s="24">
        <f t="shared" si="3"/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4">
        <v>0</v>
      </c>
      <c r="AH65" s="24">
        <v>0</v>
      </c>
      <c r="AI65" s="24">
        <v>0</v>
      </c>
      <c r="AJ65" s="25">
        <v>0</v>
      </c>
      <c r="AK65" s="25">
        <v>0</v>
      </c>
      <c r="AL65" s="24">
        <v>0</v>
      </c>
      <c r="AM65" s="24">
        <v>0</v>
      </c>
      <c r="AN65" s="24">
        <v>0</v>
      </c>
      <c r="AO65" s="24">
        <v>0</v>
      </c>
      <c r="AP65" s="24">
        <v>0</v>
      </c>
      <c r="AQ65" s="24">
        <v>0</v>
      </c>
      <c r="AR65" s="24">
        <v>0</v>
      </c>
      <c r="AS65" s="24">
        <v>0</v>
      </c>
      <c r="AT65" s="24">
        <v>0</v>
      </c>
      <c r="AU65" s="24">
        <v>0</v>
      </c>
      <c r="AV65" s="24">
        <v>0</v>
      </c>
      <c r="AW65" s="24">
        <v>0</v>
      </c>
      <c r="AX65" s="24">
        <v>0</v>
      </c>
      <c r="AY65" s="24">
        <v>0</v>
      </c>
      <c r="AZ65" s="24">
        <v>0</v>
      </c>
      <c r="BA65" s="24">
        <v>0</v>
      </c>
      <c r="BB65" s="24">
        <v>0</v>
      </c>
      <c r="BC65" s="24">
        <v>0</v>
      </c>
    </row>
    <row r="66" spans="1:55" s="35" customFormat="1" ht="42.75">
      <c r="A66" s="39" t="s">
        <v>965</v>
      </c>
      <c r="B66" s="40" t="s">
        <v>966</v>
      </c>
      <c r="C66" s="41" t="s">
        <v>907</v>
      </c>
      <c r="D66" s="25">
        <v>0</v>
      </c>
      <c r="E66" s="25">
        <v>0</v>
      </c>
      <c r="F66" s="25">
        <v>0</v>
      </c>
      <c r="G66" s="24">
        <v>0</v>
      </c>
      <c r="H66" s="24">
        <v>0</v>
      </c>
      <c r="I66" s="24">
        <v>0</v>
      </c>
      <c r="J66" s="25">
        <v>0</v>
      </c>
      <c r="K66" s="25">
        <v>0</v>
      </c>
      <c r="L66" s="24">
        <v>0</v>
      </c>
      <c r="M66" s="24">
        <v>0</v>
      </c>
      <c r="N66" s="24">
        <v>0</v>
      </c>
      <c r="O66" s="24">
        <f t="shared" si="3"/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4">
        <v>0</v>
      </c>
      <c r="AH66" s="24">
        <v>0</v>
      </c>
      <c r="AI66" s="24">
        <v>0</v>
      </c>
      <c r="AJ66" s="25">
        <v>0</v>
      </c>
      <c r="AK66" s="25">
        <v>0</v>
      </c>
      <c r="AL66" s="24">
        <v>0</v>
      </c>
      <c r="AM66" s="24">
        <v>0</v>
      </c>
      <c r="AN66" s="24">
        <v>0</v>
      </c>
      <c r="AO66" s="24">
        <v>0</v>
      </c>
      <c r="AP66" s="24">
        <v>0</v>
      </c>
      <c r="AQ66" s="24">
        <v>0</v>
      </c>
      <c r="AR66" s="24">
        <v>0</v>
      </c>
      <c r="AS66" s="24">
        <v>0</v>
      </c>
      <c r="AT66" s="24">
        <v>0</v>
      </c>
      <c r="AU66" s="24">
        <v>0</v>
      </c>
      <c r="AV66" s="24">
        <v>0</v>
      </c>
      <c r="AW66" s="24">
        <v>0</v>
      </c>
      <c r="AX66" s="24">
        <v>0</v>
      </c>
      <c r="AY66" s="24">
        <v>0</v>
      </c>
      <c r="AZ66" s="24">
        <v>0</v>
      </c>
      <c r="BA66" s="24">
        <v>0</v>
      </c>
      <c r="BB66" s="24">
        <v>0</v>
      </c>
      <c r="BC66" s="24">
        <v>0</v>
      </c>
    </row>
    <row r="67" spans="1:55" s="35" customFormat="1" ht="57">
      <c r="A67" s="39" t="s">
        <v>94</v>
      </c>
      <c r="B67" s="40" t="s">
        <v>967</v>
      </c>
      <c r="C67" s="41" t="s">
        <v>907</v>
      </c>
      <c r="D67" s="25">
        <v>0</v>
      </c>
      <c r="E67" s="25">
        <v>0</v>
      </c>
      <c r="F67" s="25">
        <v>0</v>
      </c>
      <c r="G67" s="24">
        <v>0</v>
      </c>
      <c r="H67" s="24">
        <v>0</v>
      </c>
      <c r="I67" s="24">
        <v>0</v>
      </c>
      <c r="J67" s="25">
        <v>0</v>
      </c>
      <c r="K67" s="25">
        <v>0</v>
      </c>
      <c r="L67" s="24">
        <v>0</v>
      </c>
      <c r="M67" s="24">
        <v>0</v>
      </c>
      <c r="N67" s="24">
        <v>0</v>
      </c>
      <c r="O67" s="24">
        <f t="shared" si="3"/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4">
        <v>0</v>
      </c>
      <c r="AH67" s="24">
        <v>0</v>
      </c>
      <c r="AI67" s="24">
        <v>0</v>
      </c>
      <c r="AJ67" s="25">
        <v>0</v>
      </c>
      <c r="AK67" s="25">
        <v>0</v>
      </c>
      <c r="AL67" s="24">
        <v>0</v>
      </c>
      <c r="AM67" s="24">
        <v>0</v>
      </c>
      <c r="AN67" s="24">
        <v>0</v>
      </c>
      <c r="AO67" s="24">
        <v>0</v>
      </c>
      <c r="AP67" s="24">
        <v>0</v>
      </c>
      <c r="AQ67" s="24">
        <v>0</v>
      </c>
      <c r="AR67" s="24">
        <v>0</v>
      </c>
      <c r="AS67" s="24">
        <v>0</v>
      </c>
      <c r="AT67" s="24">
        <v>0</v>
      </c>
      <c r="AU67" s="24">
        <v>0</v>
      </c>
      <c r="AV67" s="24">
        <v>0</v>
      </c>
      <c r="AW67" s="24">
        <v>0</v>
      </c>
      <c r="AX67" s="24">
        <v>0</v>
      </c>
      <c r="AY67" s="24">
        <v>0</v>
      </c>
      <c r="AZ67" s="24">
        <v>0</v>
      </c>
      <c r="BA67" s="24">
        <v>0</v>
      </c>
      <c r="BB67" s="24">
        <v>0</v>
      </c>
      <c r="BC67" s="24">
        <v>0</v>
      </c>
    </row>
    <row r="68" spans="1:55" s="35" customFormat="1" ht="57">
      <c r="A68" s="39" t="s">
        <v>968</v>
      </c>
      <c r="B68" s="40" t="s">
        <v>969</v>
      </c>
      <c r="C68" s="41" t="s">
        <v>907</v>
      </c>
      <c r="D68" s="25">
        <v>0</v>
      </c>
      <c r="E68" s="25">
        <v>0</v>
      </c>
      <c r="F68" s="25">
        <v>0</v>
      </c>
      <c r="G68" s="24">
        <v>0</v>
      </c>
      <c r="H68" s="24">
        <v>0</v>
      </c>
      <c r="I68" s="24">
        <v>0</v>
      </c>
      <c r="J68" s="25">
        <v>0</v>
      </c>
      <c r="K68" s="25">
        <v>0</v>
      </c>
      <c r="L68" s="24">
        <v>0</v>
      </c>
      <c r="M68" s="24">
        <v>0</v>
      </c>
      <c r="N68" s="24">
        <v>0</v>
      </c>
      <c r="O68" s="24">
        <f t="shared" si="3"/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4">
        <v>0</v>
      </c>
      <c r="AH68" s="24">
        <v>0</v>
      </c>
      <c r="AI68" s="24">
        <v>0</v>
      </c>
      <c r="AJ68" s="25">
        <v>0</v>
      </c>
      <c r="AK68" s="25">
        <v>0</v>
      </c>
      <c r="AL68" s="24">
        <v>0</v>
      </c>
      <c r="AM68" s="24">
        <v>0</v>
      </c>
      <c r="AN68" s="24">
        <v>0</v>
      </c>
      <c r="AO68" s="24">
        <v>0</v>
      </c>
      <c r="AP68" s="24">
        <v>0</v>
      </c>
      <c r="AQ68" s="24">
        <v>0</v>
      </c>
      <c r="AR68" s="24">
        <v>0</v>
      </c>
      <c r="AS68" s="24">
        <v>0</v>
      </c>
      <c r="AT68" s="24">
        <v>0</v>
      </c>
      <c r="AU68" s="24">
        <v>0</v>
      </c>
      <c r="AV68" s="24">
        <v>0</v>
      </c>
      <c r="AW68" s="24">
        <v>0</v>
      </c>
      <c r="AX68" s="24">
        <v>0</v>
      </c>
      <c r="AY68" s="24">
        <v>0</v>
      </c>
      <c r="AZ68" s="24">
        <v>0</v>
      </c>
      <c r="BA68" s="24">
        <v>0</v>
      </c>
      <c r="BB68" s="24">
        <v>0</v>
      </c>
      <c r="BC68" s="24">
        <v>0</v>
      </c>
    </row>
    <row r="69" spans="1:55" s="35" customFormat="1" ht="57">
      <c r="A69" s="39" t="s">
        <v>970</v>
      </c>
      <c r="B69" s="40" t="s">
        <v>971</v>
      </c>
      <c r="C69" s="41" t="s">
        <v>907</v>
      </c>
      <c r="D69" s="25">
        <v>0</v>
      </c>
      <c r="E69" s="25">
        <v>0</v>
      </c>
      <c r="F69" s="25">
        <v>0</v>
      </c>
      <c r="G69" s="24">
        <v>0</v>
      </c>
      <c r="H69" s="24">
        <v>0</v>
      </c>
      <c r="I69" s="24">
        <v>0</v>
      </c>
      <c r="J69" s="25">
        <v>0</v>
      </c>
      <c r="K69" s="25">
        <v>0</v>
      </c>
      <c r="L69" s="24">
        <v>0</v>
      </c>
      <c r="M69" s="24">
        <v>0</v>
      </c>
      <c r="N69" s="24">
        <v>0</v>
      </c>
      <c r="O69" s="24">
        <f t="shared" si="3"/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4">
        <v>0</v>
      </c>
      <c r="AH69" s="24">
        <v>0</v>
      </c>
      <c r="AI69" s="24">
        <v>0</v>
      </c>
      <c r="AJ69" s="25">
        <v>0</v>
      </c>
      <c r="AK69" s="25">
        <v>0</v>
      </c>
      <c r="AL69" s="24">
        <v>0</v>
      </c>
      <c r="AM69" s="24">
        <v>0</v>
      </c>
      <c r="AN69" s="24">
        <v>0</v>
      </c>
      <c r="AO69" s="24">
        <v>0</v>
      </c>
      <c r="AP69" s="24">
        <v>0</v>
      </c>
      <c r="AQ69" s="24">
        <v>0</v>
      </c>
      <c r="AR69" s="24">
        <v>0</v>
      </c>
      <c r="AS69" s="24">
        <v>0</v>
      </c>
      <c r="AT69" s="24">
        <v>0</v>
      </c>
      <c r="AU69" s="24">
        <v>0</v>
      </c>
      <c r="AV69" s="24">
        <v>0</v>
      </c>
      <c r="AW69" s="24">
        <v>0</v>
      </c>
      <c r="AX69" s="24">
        <v>0</v>
      </c>
      <c r="AY69" s="24">
        <v>0</v>
      </c>
      <c r="AZ69" s="24">
        <v>0</v>
      </c>
      <c r="BA69" s="24">
        <v>0</v>
      </c>
      <c r="BB69" s="24">
        <v>0</v>
      </c>
      <c r="BC69" s="24">
        <v>0</v>
      </c>
    </row>
    <row r="70" spans="1:55" s="35" customFormat="1" ht="42.75">
      <c r="A70" s="39" t="s">
        <v>96</v>
      </c>
      <c r="B70" s="40" t="s">
        <v>972</v>
      </c>
      <c r="C70" s="41" t="s">
        <v>907</v>
      </c>
      <c r="D70" s="25">
        <v>0</v>
      </c>
      <c r="E70" s="25">
        <v>0</v>
      </c>
      <c r="F70" s="25">
        <v>0</v>
      </c>
      <c r="G70" s="24">
        <v>0</v>
      </c>
      <c r="H70" s="24">
        <v>0</v>
      </c>
      <c r="I70" s="24">
        <v>0</v>
      </c>
      <c r="J70" s="25">
        <v>0</v>
      </c>
      <c r="K70" s="25">
        <v>0</v>
      </c>
      <c r="L70" s="24">
        <v>0</v>
      </c>
      <c r="M70" s="24">
        <v>0</v>
      </c>
      <c r="N70" s="24">
        <v>0</v>
      </c>
      <c r="O70" s="24">
        <f t="shared" si="3"/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4">
        <v>0</v>
      </c>
      <c r="AH70" s="24">
        <v>0</v>
      </c>
      <c r="AI70" s="24">
        <v>0</v>
      </c>
      <c r="AJ70" s="25">
        <v>0</v>
      </c>
      <c r="AK70" s="25">
        <v>0</v>
      </c>
      <c r="AL70" s="24">
        <v>0</v>
      </c>
      <c r="AM70" s="24">
        <v>0</v>
      </c>
      <c r="AN70" s="24">
        <v>0</v>
      </c>
      <c r="AO70" s="24">
        <v>0</v>
      </c>
      <c r="AP70" s="24">
        <v>0</v>
      </c>
      <c r="AQ70" s="24">
        <v>0</v>
      </c>
      <c r="AR70" s="24">
        <v>0</v>
      </c>
      <c r="AS70" s="24">
        <v>0</v>
      </c>
      <c r="AT70" s="24">
        <v>0</v>
      </c>
      <c r="AU70" s="24">
        <v>0</v>
      </c>
      <c r="AV70" s="24">
        <v>0</v>
      </c>
      <c r="AW70" s="24">
        <v>0</v>
      </c>
      <c r="AX70" s="24">
        <v>0</v>
      </c>
      <c r="AY70" s="24">
        <v>0</v>
      </c>
      <c r="AZ70" s="24">
        <v>0</v>
      </c>
      <c r="BA70" s="24">
        <v>0</v>
      </c>
      <c r="BB70" s="24">
        <v>0</v>
      </c>
      <c r="BC70" s="24">
        <v>0</v>
      </c>
    </row>
    <row r="71" spans="1:55" s="35" customFormat="1" ht="42.75">
      <c r="A71" s="39" t="s">
        <v>98</v>
      </c>
      <c r="B71" s="40" t="s">
        <v>973</v>
      </c>
      <c r="C71" s="41" t="s">
        <v>907</v>
      </c>
      <c r="D71" s="25">
        <v>0</v>
      </c>
      <c r="E71" s="25">
        <v>0</v>
      </c>
      <c r="F71" s="25">
        <v>0</v>
      </c>
      <c r="G71" s="24">
        <v>0</v>
      </c>
      <c r="H71" s="24">
        <v>0</v>
      </c>
      <c r="I71" s="24">
        <v>0</v>
      </c>
      <c r="J71" s="25">
        <v>0</v>
      </c>
      <c r="K71" s="25">
        <v>0</v>
      </c>
      <c r="L71" s="24">
        <v>0</v>
      </c>
      <c r="M71" s="24">
        <v>0</v>
      </c>
      <c r="N71" s="24">
        <v>0</v>
      </c>
      <c r="O71" s="24">
        <f t="shared" si="3"/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6">
        <v>0</v>
      </c>
      <c r="AE71" s="25">
        <v>0</v>
      </c>
      <c r="AF71" s="25">
        <v>0</v>
      </c>
      <c r="AG71" s="24">
        <v>0</v>
      </c>
      <c r="AH71" s="24">
        <v>0</v>
      </c>
      <c r="AI71" s="24">
        <v>0</v>
      </c>
      <c r="AJ71" s="25">
        <v>0</v>
      </c>
      <c r="AK71" s="25">
        <v>0</v>
      </c>
      <c r="AL71" s="24">
        <v>0</v>
      </c>
      <c r="AM71" s="24">
        <v>0</v>
      </c>
      <c r="AN71" s="24">
        <v>0</v>
      </c>
      <c r="AO71" s="24">
        <v>0</v>
      </c>
      <c r="AP71" s="24">
        <v>0</v>
      </c>
      <c r="AQ71" s="24">
        <v>0</v>
      </c>
      <c r="AR71" s="24">
        <v>0</v>
      </c>
      <c r="AS71" s="24">
        <v>0</v>
      </c>
      <c r="AT71" s="24">
        <v>0</v>
      </c>
      <c r="AU71" s="24">
        <v>0</v>
      </c>
      <c r="AV71" s="24">
        <v>0</v>
      </c>
      <c r="AW71" s="24">
        <v>0</v>
      </c>
      <c r="AX71" s="24">
        <v>0</v>
      </c>
      <c r="AY71" s="24">
        <v>0</v>
      </c>
      <c r="AZ71" s="24">
        <v>0</v>
      </c>
      <c r="BA71" s="24">
        <v>0</v>
      </c>
      <c r="BB71" s="24">
        <v>0</v>
      </c>
      <c r="BC71" s="24">
        <v>0</v>
      </c>
    </row>
    <row r="72" spans="1:55" s="35" customFormat="1" ht="28.5">
      <c r="A72" s="39" t="s">
        <v>100</v>
      </c>
      <c r="B72" s="40" t="s">
        <v>974</v>
      </c>
      <c r="C72" s="41" t="s">
        <v>907</v>
      </c>
      <c r="D72" s="25">
        <v>0</v>
      </c>
      <c r="E72" s="25">
        <v>0</v>
      </c>
      <c r="F72" s="25">
        <v>0</v>
      </c>
      <c r="G72" s="24">
        <v>0</v>
      </c>
      <c r="H72" s="24">
        <v>0</v>
      </c>
      <c r="I72" s="24">
        <v>0</v>
      </c>
      <c r="J72" s="25">
        <v>0</v>
      </c>
      <c r="K72" s="25">
        <v>0</v>
      </c>
      <c r="L72" s="24">
        <v>0</v>
      </c>
      <c r="M72" s="24">
        <v>0</v>
      </c>
      <c r="N72" s="24">
        <v>0</v>
      </c>
      <c r="O72" s="24">
        <f t="shared" si="3"/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4">
        <v>0</v>
      </c>
      <c r="AH72" s="24">
        <v>0</v>
      </c>
      <c r="AI72" s="24">
        <v>0</v>
      </c>
      <c r="AJ72" s="25">
        <v>0</v>
      </c>
      <c r="AK72" s="25">
        <v>0</v>
      </c>
      <c r="AL72" s="24">
        <v>0</v>
      </c>
      <c r="AM72" s="24">
        <v>0</v>
      </c>
      <c r="AN72" s="24">
        <v>0</v>
      </c>
      <c r="AO72" s="24">
        <v>0</v>
      </c>
      <c r="AP72" s="24">
        <v>0</v>
      </c>
      <c r="AQ72" s="24">
        <v>0</v>
      </c>
      <c r="AR72" s="24">
        <v>0</v>
      </c>
      <c r="AS72" s="24">
        <v>0</v>
      </c>
      <c r="AT72" s="24">
        <v>0</v>
      </c>
      <c r="AU72" s="24">
        <v>0</v>
      </c>
      <c r="AV72" s="24">
        <v>0</v>
      </c>
      <c r="AW72" s="24">
        <v>0</v>
      </c>
      <c r="AX72" s="24">
        <v>0</v>
      </c>
      <c r="AY72" s="24">
        <v>0</v>
      </c>
      <c r="AZ72" s="24">
        <v>0</v>
      </c>
      <c r="BA72" s="24">
        <v>0</v>
      </c>
      <c r="BB72" s="24">
        <v>0</v>
      </c>
      <c r="BC72" s="24">
        <v>0</v>
      </c>
    </row>
    <row r="73" spans="1:55"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81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</row>
    <row r="74" spans="1:55"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</row>
    <row r="75" spans="1:55"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</row>
    <row r="76" spans="1:55"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</row>
    <row r="77" spans="1:55"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</row>
    <row r="78" spans="1:55"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</row>
    <row r="79" spans="1:55"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</row>
    <row r="80" spans="1:55"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</row>
    <row r="81" spans="4:55"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</row>
    <row r="82" spans="4:55"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</row>
    <row r="83" spans="4:55"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</row>
    <row r="84" spans="4:55"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</row>
    <row r="85" spans="4:55"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</row>
    <row r="86" spans="4:55"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</row>
    <row r="87" spans="4:55"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</row>
    <row r="88" spans="4:55"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</row>
    <row r="89" spans="4:55"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</row>
    <row r="90" spans="4:55"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</row>
    <row r="91" spans="4:55"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</row>
    <row r="92" spans="4:55"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</row>
    <row r="93" spans="4:55"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</row>
    <row r="94" spans="4:55"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</row>
    <row r="95" spans="4:55"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</row>
    <row r="96" spans="4:55"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</row>
    <row r="97" spans="4:55"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</row>
    <row r="98" spans="4:55"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</row>
    <row r="99" spans="4:55"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</row>
    <row r="100" spans="4:55"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</row>
    <row r="101" spans="4:55"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</row>
    <row r="102" spans="4:55"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</row>
    <row r="103" spans="4:55"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</row>
    <row r="104" spans="4:55"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</row>
    <row r="105" spans="4:55"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</row>
    <row r="106" spans="4:55"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</row>
    <row r="107" spans="4:55"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</row>
    <row r="108" spans="4:55"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</row>
    <row r="109" spans="4:55"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</row>
    <row r="110" spans="4:55"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</row>
    <row r="111" spans="4:55"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</row>
    <row r="112" spans="4:55"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</row>
    <row r="113" spans="4:55"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</row>
    <row r="114" spans="4:55"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</row>
    <row r="115" spans="4:55"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</row>
    <row r="116" spans="4:55"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</row>
    <row r="117" spans="4:55"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</row>
    <row r="118" spans="4:55"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</row>
    <row r="119" spans="4:55"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</row>
    <row r="120" spans="4:55"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</row>
    <row r="121" spans="4:55"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</row>
    <row r="122" spans="4:55"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</row>
    <row r="123" spans="4:55"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</row>
    <row r="124" spans="4:55"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</row>
    <row r="125" spans="4:55"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</row>
    <row r="126" spans="4:55"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</row>
    <row r="127" spans="4:55"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</row>
    <row r="128" spans="4:55"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</row>
    <row r="129" spans="4:55"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</row>
    <row r="130" spans="4:55"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</row>
    <row r="131" spans="4:55"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</row>
    <row r="132" spans="4:55"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</row>
    <row r="133" spans="4:55"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</row>
    <row r="134" spans="4:55"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</row>
    <row r="135" spans="4:55"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</row>
    <row r="136" spans="4:55"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</row>
    <row r="137" spans="4:55"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</row>
    <row r="138" spans="4:55"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</row>
    <row r="139" spans="4:55"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</row>
    <row r="140" spans="4:55"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</row>
    <row r="141" spans="4:55"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</row>
    <row r="142" spans="4:55"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</row>
    <row r="143" spans="4:55"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</row>
  </sheetData>
  <mergeCells count="30">
    <mergeCell ref="A19:C19"/>
    <mergeCell ref="O16:S16"/>
    <mergeCell ref="T16:X16"/>
    <mergeCell ref="Y16:AC16"/>
    <mergeCell ref="AD16:AD17"/>
    <mergeCell ref="A14:A17"/>
    <mergeCell ref="B14:B17"/>
    <mergeCell ref="C14:C17"/>
    <mergeCell ref="D14:AC14"/>
    <mergeCell ref="AD14:BC14"/>
    <mergeCell ref="E15:AC15"/>
    <mergeCell ref="AE15:BC15"/>
    <mergeCell ref="D16:D17"/>
    <mergeCell ref="E16:I16"/>
    <mergeCell ref="J16:N16"/>
    <mergeCell ref="AO16:AS16"/>
    <mergeCell ref="A4:BC4"/>
    <mergeCell ref="A5:BC5"/>
    <mergeCell ref="A6:BC6"/>
    <mergeCell ref="A7:BC7"/>
    <mergeCell ref="A8:BC8"/>
    <mergeCell ref="AT16:AX16"/>
    <mergeCell ref="AY16:BC16"/>
    <mergeCell ref="AE16:AI16"/>
    <mergeCell ref="AJ16:AN16"/>
    <mergeCell ref="A9:BC9"/>
    <mergeCell ref="A10:BC10"/>
    <mergeCell ref="A11:BC11"/>
    <mergeCell ref="A12:BC12"/>
    <mergeCell ref="A13:BC1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</sheetPr>
  <dimension ref="A1:BA73"/>
  <sheetViews>
    <sheetView topLeftCell="E10" workbookViewId="0">
      <selection activeCell="E1" sqref="A1:XFD1048576"/>
    </sheetView>
  </sheetViews>
  <sheetFormatPr defaultRowHeight="15"/>
  <cols>
    <col min="1" max="1" width="7.5703125" style="11" customWidth="1"/>
    <col min="2" max="2" width="45.140625" style="11" customWidth="1"/>
    <col min="3" max="3" width="21" style="11" customWidth="1"/>
    <col min="4" max="4" width="8.28515625" style="11" customWidth="1"/>
    <col min="5" max="5" width="7" style="11" customWidth="1"/>
    <col min="6" max="6" width="7.42578125" style="11" customWidth="1"/>
    <col min="7" max="7" width="6.85546875" style="11" customWidth="1"/>
    <col min="8" max="8" width="6.42578125" style="11" customWidth="1"/>
    <col min="9" max="9" width="6.7109375" style="11" customWidth="1"/>
    <col min="10" max="10" width="7.85546875" style="11" customWidth="1"/>
    <col min="11" max="11" width="6.85546875" style="11" customWidth="1"/>
    <col min="12" max="12" width="7.140625" style="11" customWidth="1"/>
    <col min="13" max="13" width="6.5703125" style="11" customWidth="1"/>
    <col min="14" max="14" width="8" style="11" customWidth="1"/>
    <col min="15" max="15" width="8.7109375" style="11" customWidth="1"/>
    <col min="16" max="19" width="9.140625" style="11"/>
    <col min="20" max="20" width="12.28515625" style="11" customWidth="1"/>
    <col min="21" max="21" width="9.140625" style="11"/>
    <col min="22" max="22" width="11.5703125" style="11" customWidth="1"/>
    <col min="23" max="23" width="10.42578125" style="11" customWidth="1"/>
    <col min="24" max="24" width="12.7109375" style="11" customWidth="1"/>
    <col min="25" max="25" width="10.140625" style="11" customWidth="1"/>
    <col min="26" max="26" width="11" style="11" customWidth="1"/>
    <col min="27" max="27" width="9.85546875" style="11" customWidth="1"/>
    <col min="28" max="28" width="11.5703125" style="11" customWidth="1"/>
    <col min="29" max="29" width="11" style="11" customWidth="1"/>
    <col min="30" max="30" width="10.140625" style="11" customWidth="1"/>
    <col min="31" max="31" width="13.28515625" style="11" customWidth="1"/>
    <col min="32" max="37" width="9.140625" style="11"/>
    <col min="38" max="38" width="12" style="11" customWidth="1"/>
    <col min="39" max="39" width="10.85546875" style="11" customWidth="1"/>
    <col min="40" max="40" width="11.7109375" style="11" customWidth="1"/>
    <col min="41" max="41" width="12.5703125" style="11" customWidth="1"/>
    <col min="42" max="47" width="9.140625" style="11"/>
    <col min="48" max="48" width="12.85546875" style="11" customWidth="1"/>
    <col min="49" max="49" width="13.140625" style="11" customWidth="1"/>
    <col min="50" max="50" width="13.5703125" style="11" customWidth="1"/>
    <col min="51" max="51" width="13.42578125" style="11" customWidth="1"/>
    <col min="52" max="52" width="14.7109375" style="11" customWidth="1"/>
    <col min="53" max="53" width="16.7109375" style="11" customWidth="1"/>
    <col min="54" max="16384" width="9.140625" style="11"/>
  </cols>
  <sheetData>
    <row r="1" spans="1:53" s="9" customFormat="1" ht="16.5"/>
    <row r="2" spans="1:53" s="9" customFormat="1" ht="16.5"/>
    <row r="3" spans="1:53" s="9" customFormat="1" ht="16.5"/>
    <row r="4" spans="1:53" s="9" customFormat="1" ht="16.5"/>
    <row r="5" spans="1:53" s="9" customFormat="1" ht="16.5">
      <c r="A5" s="109" t="s">
        <v>727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09"/>
      <c r="AT5" s="109"/>
      <c r="AU5" s="109"/>
      <c r="AV5" s="109"/>
      <c r="AW5" s="109"/>
      <c r="AX5" s="109"/>
      <c r="AY5" s="109"/>
      <c r="AZ5" s="109"/>
      <c r="BA5" s="109"/>
    </row>
    <row r="6" spans="1:53" s="9" customFormat="1" ht="16.5">
      <c r="A6" s="109" t="s">
        <v>0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</row>
    <row r="7" spans="1:53" s="9" customFormat="1" ht="16.5">
      <c r="A7" s="109" t="s">
        <v>16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</row>
    <row r="8" spans="1:53" s="9" customFormat="1" ht="16.5">
      <c r="A8" s="144" t="s">
        <v>728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44"/>
      <c r="AP8" s="144"/>
      <c r="AQ8" s="144"/>
      <c r="AR8" s="144"/>
      <c r="AS8" s="144"/>
      <c r="AT8" s="144"/>
      <c r="AU8" s="144"/>
      <c r="AV8" s="144"/>
      <c r="AW8" s="144"/>
      <c r="AX8" s="144"/>
      <c r="AY8" s="144"/>
      <c r="AZ8" s="144"/>
      <c r="BA8" s="144"/>
    </row>
    <row r="9" spans="1:53" s="9" customFormat="1" ht="16.5">
      <c r="A9" s="110" t="s">
        <v>1054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</row>
    <row r="10" spans="1:53" s="9" customFormat="1" ht="16.5">
      <c r="A10" s="110" t="s">
        <v>977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</row>
    <row r="11" spans="1:53" s="9" customFormat="1" ht="16.5">
      <c r="A11" s="110" t="s">
        <v>1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</row>
    <row r="12" spans="1:53" s="9" customFormat="1" ht="16.5">
      <c r="A12" s="110" t="s">
        <v>1043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</row>
    <row r="13" spans="1:53" s="9" customFormat="1" ht="16.5">
      <c r="A13" s="110" t="s">
        <v>981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</row>
    <row r="14" spans="1:53" s="9" customFormat="1" ht="16.5">
      <c r="A14" s="110" t="s">
        <v>2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</row>
    <row r="15" spans="1:53" s="20" customFormat="1" ht="15" customHeight="1">
      <c r="A15" s="135" t="s">
        <v>3</v>
      </c>
      <c r="B15" s="135" t="s">
        <v>4</v>
      </c>
      <c r="C15" s="135" t="s">
        <v>5</v>
      </c>
      <c r="D15" s="135" t="s">
        <v>729</v>
      </c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  <c r="AV15" s="135"/>
      <c r="AW15" s="135"/>
      <c r="AX15" s="135"/>
      <c r="AY15" s="135"/>
      <c r="AZ15" s="135"/>
      <c r="BA15" s="135"/>
    </row>
    <row r="16" spans="1:53" s="20" customFormat="1" ht="96" customHeight="1">
      <c r="A16" s="135"/>
      <c r="B16" s="135"/>
      <c r="C16" s="135"/>
      <c r="D16" s="135" t="s">
        <v>34</v>
      </c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 t="s">
        <v>35</v>
      </c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 t="s">
        <v>36</v>
      </c>
      <c r="AG16" s="135"/>
      <c r="AH16" s="135"/>
      <c r="AI16" s="135"/>
      <c r="AJ16" s="135"/>
      <c r="AK16" s="135"/>
      <c r="AL16" s="135" t="s">
        <v>37</v>
      </c>
      <c r="AM16" s="135"/>
      <c r="AN16" s="135"/>
      <c r="AO16" s="135"/>
      <c r="AP16" s="135" t="s">
        <v>38</v>
      </c>
      <c r="AQ16" s="135"/>
      <c r="AR16" s="135"/>
      <c r="AS16" s="135"/>
      <c r="AT16" s="135"/>
      <c r="AU16" s="135"/>
      <c r="AV16" s="135" t="s">
        <v>39</v>
      </c>
      <c r="AW16" s="135"/>
      <c r="AX16" s="135"/>
      <c r="AY16" s="135"/>
      <c r="AZ16" s="135" t="s">
        <v>40</v>
      </c>
      <c r="BA16" s="135"/>
    </row>
    <row r="17" spans="1:53" s="20" customFormat="1" ht="205.5" customHeight="1">
      <c r="A17" s="135"/>
      <c r="B17" s="135"/>
      <c r="C17" s="135"/>
      <c r="D17" s="150" t="s">
        <v>982</v>
      </c>
      <c r="E17" s="151"/>
      <c r="F17" s="150" t="s">
        <v>983</v>
      </c>
      <c r="G17" s="151"/>
      <c r="H17" s="150" t="s">
        <v>984</v>
      </c>
      <c r="I17" s="151"/>
      <c r="J17" s="150" t="s">
        <v>985</v>
      </c>
      <c r="K17" s="151"/>
      <c r="L17" s="150" t="s">
        <v>986</v>
      </c>
      <c r="M17" s="151"/>
      <c r="N17" s="150" t="s">
        <v>987</v>
      </c>
      <c r="O17" s="151"/>
      <c r="P17" s="150" t="s">
        <v>988</v>
      </c>
      <c r="Q17" s="151"/>
      <c r="R17" s="150" t="s">
        <v>989</v>
      </c>
      <c r="S17" s="151"/>
      <c r="T17" s="152" t="s">
        <v>1018</v>
      </c>
      <c r="U17" s="153"/>
      <c r="V17" s="152" t="s">
        <v>1019</v>
      </c>
      <c r="W17" s="153"/>
      <c r="X17" s="152" t="s">
        <v>1020</v>
      </c>
      <c r="Y17" s="153"/>
      <c r="Z17" s="152" t="s">
        <v>1021</v>
      </c>
      <c r="AA17" s="153"/>
      <c r="AB17" s="152" t="s">
        <v>1022</v>
      </c>
      <c r="AC17" s="153"/>
      <c r="AD17" s="152" t="s">
        <v>1023</v>
      </c>
      <c r="AE17" s="153"/>
      <c r="AF17" s="152" t="s">
        <v>1015</v>
      </c>
      <c r="AG17" s="153"/>
      <c r="AH17" s="152" t="s">
        <v>1016</v>
      </c>
      <c r="AI17" s="153"/>
      <c r="AJ17" s="154" t="s">
        <v>1017</v>
      </c>
      <c r="AK17" s="155"/>
      <c r="AL17" s="149" t="s">
        <v>1013</v>
      </c>
      <c r="AM17" s="149"/>
      <c r="AN17" s="149" t="s">
        <v>1014</v>
      </c>
      <c r="AO17" s="149"/>
      <c r="AP17" s="149" t="s">
        <v>1010</v>
      </c>
      <c r="AQ17" s="149"/>
      <c r="AR17" s="149" t="s">
        <v>1011</v>
      </c>
      <c r="AS17" s="149"/>
      <c r="AT17" s="149" t="s">
        <v>1012</v>
      </c>
      <c r="AU17" s="149"/>
      <c r="AV17" s="152" t="s">
        <v>1008</v>
      </c>
      <c r="AW17" s="153"/>
      <c r="AX17" s="149" t="s">
        <v>1009</v>
      </c>
      <c r="AY17" s="149"/>
      <c r="AZ17" s="149" t="s">
        <v>1007</v>
      </c>
      <c r="BA17" s="149"/>
    </row>
    <row r="18" spans="1:53" s="20" customFormat="1" ht="31.5" customHeight="1">
      <c r="A18" s="135"/>
      <c r="B18" s="135"/>
      <c r="C18" s="135"/>
      <c r="D18" s="104" t="s">
        <v>7</v>
      </c>
      <c r="E18" s="104" t="s">
        <v>8</v>
      </c>
      <c r="F18" s="104" t="s">
        <v>7</v>
      </c>
      <c r="G18" s="104" t="s">
        <v>8</v>
      </c>
      <c r="H18" s="104" t="s">
        <v>7</v>
      </c>
      <c r="I18" s="104" t="s">
        <v>8</v>
      </c>
      <c r="J18" s="104" t="s">
        <v>7</v>
      </c>
      <c r="K18" s="104" t="s">
        <v>8</v>
      </c>
      <c r="L18" s="104" t="s">
        <v>7</v>
      </c>
      <c r="M18" s="104" t="s">
        <v>8</v>
      </c>
      <c r="N18" s="104" t="s">
        <v>7</v>
      </c>
      <c r="O18" s="104" t="s">
        <v>8</v>
      </c>
      <c r="P18" s="104" t="s">
        <v>7</v>
      </c>
      <c r="Q18" s="104" t="s">
        <v>8</v>
      </c>
      <c r="R18" s="104" t="s">
        <v>7</v>
      </c>
      <c r="S18" s="104" t="s">
        <v>8</v>
      </c>
      <c r="T18" s="104" t="s">
        <v>7</v>
      </c>
      <c r="U18" s="104" t="s">
        <v>8</v>
      </c>
      <c r="V18" s="104" t="s">
        <v>7</v>
      </c>
      <c r="W18" s="104" t="s">
        <v>8</v>
      </c>
      <c r="X18" s="104" t="s">
        <v>7</v>
      </c>
      <c r="Y18" s="104" t="s">
        <v>8</v>
      </c>
      <c r="Z18" s="104" t="s">
        <v>7</v>
      </c>
      <c r="AA18" s="104" t="s">
        <v>8</v>
      </c>
      <c r="AB18" s="104" t="s">
        <v>7</v>
      </c>
      <c r="AC18" s="104" t="s">
        <v>8</v>
      </c>
      <c r="AD18" s="104" t="s">
        <v>7</v>
      </c>
      <c r="AE18" s="104" t="s">
        <v>8</v>
      </c>
      <c r="AF18" s="104" t="s">
        <v>7</v>
      </c>
      <c r="AG18" s="104" t="s">
        <v>8</v>
      </c>
      <c r="AH18" s="104" t="s">
        <v>7</v>
      </c>
      <c r="AI18" s="104" t="s">
        <v>8</v>
      </c>
      <c r="AJ18" s="104" t="s">
        <v>7</v>
      </c>
      <c r="AK18" s="104" t="s">
        <v>8</v>
      </c>
      <c r="AL18" s="104" t="s">
        <v>7</v>
      </c>
      <c r="AM18" s="104" t="s">
        <v>8</v>
      </c>
      <c r="AN18" s="104" t="s">
        <v>7</v>
      </c>
      <c r="AO18" s="104" t="s">
        <v>8</v>
      </c>
      <c r="AP18" s="104" t="s">
        <v>7</v>
      </c>
      <c r="AQ18" s="104" t="s">
        <v>8</v>
      </c>
      <c r="AR18" s="104" t="s">
        <v>7</v>
      </c>
      <c r="AS18" s="104" t="s">
        <v>8</v>
      </c>
      <c r="AT18" s="104" t="s">
        <v>7</v>
      </c>
      <c r="AU18" s="104" t="s">
        <v>8</v>
      </c>
      <c r="AV18" s="104" t="s">
        <v>7</v>
      </c>
      <c r="AW18" s="104" t="s">
        <v>8</v>
      </c>
      <c r="AX18" s="104" t="s">
        <v>7</v>
      </c>
      <c r="AY18" s="104" t="s">
        <v>8</v>
      </c>
      <c r="AZ18" s="104" t="s">
        <v>7</v>
      </c>
      <c r="BA18" s="104" t="s">
        <v>8</v>
      </c>
    </row>
    <row r="19" spans="1:53" s="29" customFormat="1">
      <c r="A19" s="10">
        <v>1</v>
      </c>
      <c r="B19" s="10">
        <v>2</v>
      </c>
      <c r="C19" s="10">
        <v>3</v>
      </c>
      <c r="D19" s="10" t="s">
        <v>41</v>
      </c>
      <c r="E19" s="10" t="s">
        <v>42</v>
      </c>
      <c r="F19" s="10" t="s">
        <v>43</v>
      </c>
      <c r="G19" s="10" t="s">
        <v>44</v>
      </c>
      <c r="H19" s="10" t="s">
        <v>990</v>
      </c>
      <c r="I19" s="10" t="s">
        <v>991</v>
      </c>
      <c r="J19" s="10" t="s">
        <v>992</v>
      </c>
      <c r="K19" s="10" t="s">
        <v>993</v>
      </c>
      <c r="L19" s="10" t="s">
        <v>994</v>
      </c>
      <c r="M19" s="10" t="s">
        <v>995</v>
      </c>
      <c r="N19" s="10" t="s">
        <v>996</v>
      </c>
      <c r="O19" s="10" t="s">
        <v>997</v>
      </c>
      <c r="P19" s="10" t="s">
        <v>998</v>
      </c>
      <c r="Q19" s="10" t="s">
        <v>999</v>
      </c>
      <c r="R19" s="10" t="s">
        <v>1000</v>
      </c>
      <c r="S19" s="10" t="s">
        <v>1001</v>
      </c>
      <c r="T19" s="10" t="s">
        <v>45</v>
      </c>
      <c r="U19" s="10" t="s">
        <v>46</v>
      </c>
      <c r="V19" s="10" t="s">
        <v>47</v>
      </c>
      <c r="W19" s="10" t="s">
        <v>48</v>
      </c>
      <c r="X19" s="10" t="s">
        <v>223</v>
      </c>
      <c r="Y19" s="10" t="s">
        <v>224</v>
      </c>
      <c r="Z19" s="10" t="s">
        <v>225</v>
      </c>
      <c r="AA19" s="10" t="s">
        <v>226</v>
      </c>
      <c r="AB19" s="10" t="s">
        <v>229</v>
      </c>
      <c r="AC19" s="10" t="s">
        <v>1002</v>
      </c>
      <c r="AD19" s="10" t="s">
        <v>1003</v>
      </c>
      <c r="AE19" s="10" t="s">
        <v>1004</v>
      </c>
      <c r="AF19" s="10" t="s">
        <v>49</v>
      </c>
      <c r="AG19" s="10" t="s">
        <v>50</v>
      </c>
      <c r="AH19" s="10" t="s">
        <v>51</v>
      </c>
      <c r="AI19" s="10" t="s">
        <v>52</v>
      </c>
      <c r="AJ19" s="10" t="s">
        <v>238</v>
      </c>
      <c r="AK19" s="10" t="s">
        <v>240</v>
      </c>
      <c r="AL19" s="10" t="s">
        <v>53</v>
      </c>
      <c r="AM19" s="10" t="s">
        <v>54</v>
      </c>
      <c r="AN19" s="10" t="s">
        <v>55</v>
      </c>
      <c r="AO19" s="10" t="s">
        <v>56</v>
      </c>
      <c r="AP19" s="10" t="s">
        <v>57</v>
      </c>
      <c r="AQ19" s="10" t="s">
        <v>58</v>
      </c>
      <c r="AR19" s="10" t="s">
        <v>59</v>
      </c>
      <c r="AS19" s="10" t="s">
        <v>60</v>
      </c>
      <c r="AT19" s="10" t="s">
        <v>1005</v>
      </c>
      <c r="AU19" s="10" t="s">
        <v>1006</v>
      </c>
      <c r="AV19" s="10" t="s">
        <v>61</v>
      </c>
      <c r="AW19" s="10" t="s">
        <v>62</v>
      </c>
      <c r="AX19" s="10" t="s">
        <v>63</v>
      </c>
      <c r="AY19" s="10" t="s">
        <v>64</v>
      </c>
      <c r="AZ19" s="10" t="s">
        <v>65</v>
      </c>
      <c r="BA19" s="10" t="s">
        <v>66</v>
      </c>
    </row>
    <row r="20" spans="1:53" s="31" customFormat="1" ht="14.25">
      <c r="A20" s="108" t="s">
        <v>21</v>
      </c>
      <c r="B20" s="108"/>
      <c r="C20" s="108"/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f>T21+T22+T23+T24+T25+T26</f>
        <v>0</v>
      </c>
      <c r="U20" s="25">
        <f>U21+U22+U23+U24+U25+U26</f>
        <v>0</v>
      </c>
      <c r="V20" s="25">
        <v>0</v>
      </c>
      <c r="W20" s="25">
        <v>0</v>
      </c>
      <c r="X20" s="25">
        <f>X21+X22+X23+X24+X25+X26</f>
        <v>1.93</v>
      </c>
      <c r="Y20" s="25">
        <f>Y21+Y22+Y23+Y24+Y25+Y26</f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f>AD21+AD22+AD23+AD24+AD25+AD26</f>
        <v>0</v>
      </c>
      <c r="AE20" s="25">
        <f>AE21+AE22+AE23+AE24+AE25+AE26</f>
        <v>0</v>
      </c>
      <c r="AF20" s="25">
        <f>AF21+AF22+AF23+AF24+AF25+AF26</f>
        <v>-1.6E-2</v>
      </c>
      <c r="AG20" s="25">
        <f t="shared" ref="AG20:AI20" si="0">AG21+AG22+AG23+AG24+AG25+AG26</f>
        <v>0</v>
      </c>
      <c r="AH20" s="25">
        <f t="shared" si="0"/>
        <v>-8.9999999999999993E-3</v>
      </c>
      <c r="AI20" s="25">
        <f t="shared" si="0"/>
        <v>0</v>
      </c>
      <c r="AJ20" s="30">
        <v>0</v>
      </c>
      <c r="AK20" s="30">
        <v>0</v>
      </c>
      <c r="AL20" s="25">
        <v>0</v>
      </c>
      <c r="AM20" s="25">
        <v>0</v>
      </c>
      <c r="AN20" s="25">
        <v>0</v>
      </c>
      <c r="AO20" s="25">
        <v>0</v>
      </c>
      <c r="AP20" s="25">
        <f>AP21+AP22+AP23+AP24+AP25+AP26</f>
        <v>3.95</v>
      </c>
      <c r="AQ20" s="25">
        <f t="shared" ref="AQ20" si="1">AQ21+AQ22+AQ23+AQ24+AQ25+AQ26</f>
        <v>0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</row>
    <row r="21" spans="1:53" s="31" customFormat="1" ht="14.25">
      <c r="A21" s="32" t="s">
        <v>905</v>
      </c>
      <c r="B21" s="33" t="s">
        <v>906</v>
      </c>
      <c r="C21" s="34" t="s">
        <v>907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  <c r="AI21" s="25">
        <v>0</v>
      </c>
      <c r="AJ21" s="30">
        <v>0</v>
      </c>
      <c r="AK21" s="30">
        <v>0</v>
      </c>
      <c r="AL21" s="25">
        <v>0</v>
      </c>
      <c r="AM21" s="25">
        <v>0</v>
      </c>
      <c r="AN21" s="25">
        <v>0</v>
      </c>
      <c r="AO21" s="25">
        <v>0</v>
      </c>
      <c r="AP21" s="25">
        <v>0</v>
      </c>
      <c r="AQ21" s="25">
        <v>0</v>
      </c>
      <c r="AR21" s="25">
        <v>0</v>
      </c>
      <c r="AS21" s="25">
        <v>0</v>
      </c>
      <c r="AT21" s="25">
        <v>0</v>
      </c>
      <c r="AU21" s="25">
        <v>0</v>
      </c>
      <c r="AV21" s="25">
        <v>0</v>
      </c>
      <c r="AW21" s="25">
        <v>0</v>
      </c>
      <c r="AX21" s="25">
        <v>0</v>
      </c>
      <c r="AY21" s="25">
        <v>0</v>
      </c>
      <c r="AZ21" s="25">
        <v>0</v>
      </c>
      <c r="BA21" s="25">
        <v>0</v>
      </c>
    </row>
    <row r="22" spans="1:53" s="35" customFormat="1" ht="28.5">
      <c r="A22" s="32" t="s">
        <v>908</v>
      </c>
      <c r="B22" s="33" t="s">
        <v>909</v>
      </c>
      <c r="C22" s="34" t="s">
        <v>907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f>T27</f>
        <v>0</v>
      </c>
      <c r="U22" s="25">
        <f>U27</f>
        <v>0</v>
      </c>
      <c r="V22" s="25">
        <v>0</v>
      </c>
      <c r="W22" s="25">
        <v>0</v>
      </c>
      <c r="X22" s="25">
        <f>X27</f>
        <v>1.93</v>
      </c>
      <c r="Y22" s="25">
        <f>Y27</f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f>AD27</f>
        <v>0</v>
      </c>
      <c r="AE22" s="25">
        <f>AE27</f>
        <v>0</v>
      </c>
      <c r="AF22" s="25">
        <f>AF27</f>
        <v>-1.6E-2</v>
      </c>
      <c r="AG22" s="25">
        <f t="shared" ref="AG22:AI22" si="2">AG27</f>
        <v>0</v>
      </c>
      <c r="AH22" s="25">
        <f t="shared" si="2"/>
        <v>-8.9999999999999993E-3</v>
      </c>
      <c r="AI22" s="25">
        <f t="shared" si="2"/>
        <v>0</v>
      </c>
      <c r="AJ22" s="30">
        <v>0</v>
      </c>
      <c r="AK22" s="30">
        <v>0</v>
      </c>
      <c r="AL22" s="25">
        <v>0</v>
      </c>
      <c r="AM22" s="25">
        <v>0</v>
      </c>
      <c r="AN22" s="25">
        <v>0</v>
      </c>
      <c r="AO22" s="25">
        <v>0</v>
      </c>
      <c r="AP22" s="25">
        <f>AP48</f>
        <v>3.95</v>
      </c>
      <c r="AQ22" s="25">
        <f>AQ48</f>
        <v>0</v>
      </c>
      <c r="AR22" s="25">
        <v>0</v>
      </c>
      <c r="AS22" s="25">
        <v>0</v>
      </c>
      <c r="AT22" s="25">
        <v>0</v>
      </c>
      <c r="AU22" s="25">
        <v>0</v>
      </c>
      <c r="AV22" s="25">
        <v>0</v>
      </c>
      <c r="AW22" s="25">
        <v>0</v>
      </c>
      <c r="AX22" s="25">
        <v>0</v>
      </c>
      <c r="AY22" s="25">
        <v>0</v>
      </c>
      <c r="AZ22" s="25">
        <v>0</v>
      </c>
      <c r="BA22" s="25">
        <v>0</v>
      </c>
    </row>
    <row r="23" spans="1:53" s="35" customFormat="1" ht="57">
      <c r="A23" s="32" t="s">
        <v>910</v>
      </c>
      <c r="B23" s="33" t="s">
        <v>911</v>
      </c>
      <c r="C23" s="34" t="s">
        <v>907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  <c r="AI23" s="25">
        <v>0</v>
      </c>
      <c r="AJ23" s="30">
        <v>0</v>
      </c>
      <c r="AK23" s="30">
        <v>0</v>
      </c>
      <c r="AL23" s="25">
        <v>0</v>
      </c>
      <c r="AM23" s="25">
        <v>0</v>
      </c>
      <c r="AN23" s="25">
        <v>0</v>
      </c>
      <c r="AO23" s="25">
        <v>0</v>
      </c>
      <c r="AP23" s="25">
        <v>0</v>
      </c>
      <c r="AQ23" s="25">
        <v>0</v>
      </c>
      <c r="AR23" s="25">
        <v>0</v>
      </c>
      <c r="AS23" s="25">
        <v>0</v>
      </c>
      <c r="AT23" s="25">
        <v>0</v>
      </c>
      <c r="AU23" s="25">
        <v>0</v>
      </c>
      <c r="AV23" s="25">
        <v>0</v>
      </c>
      <c r="AW23" s="25">
        <v>0</v>
      </c>
      <c r="AX23" s="25">
        <v>0</v>
      </c>
      <c r="AY23" s="25">
        <v>0</v>
      </c>
      <c r="AZ23" s="25">
        <v>0</v>
      </c>
      <c r="BA23" s="25">
        <v>0</v>
      </c>
    </row>
    <row r="24" spans="1:53" s="35" customFormat="1" ht="28.5">
      <c r="A24" s="32" t="s">
        <v>912</v>
      </c>
      <c r="B24" s="33" t="s">
        <v>913</v>
      </c>
      <c r="C24" s="34" t="s">
        <v>907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30">
        <v>0</v>
      </c>
      <c r="AK24" s="30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f>AP71</f>
        <v>0</v>
      </c>
      <c r="AQ24" s="25">
        <f>AQ71</f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</row>
    <row r="25" spans="1:53" s="35" customFormat="1" ht="42.75">
      <c r="A25" s="32" t="s">
        <v>914</v>
      </c>
      <c r="B25" s="33" t="s">
        <v>915</v>
      </c>
      <c r="C25" s="34" t="s">
        <v>907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  <c r="AI25" s="25">
        <v>0</v>
      </c>
      <c r="AJ25" s="30">
        <v>0</v>
      </c>
      <c r="AK25" s="30">
        <v>0</v>
      </c>
      <c r="AL25" s="25">
        <v>0</v>
      </c>
      <c r="AM25" s="25">
        <v>0</v>
      </c>
      <c r="AN25" s="25">
        <v>0</v>
      </c>
      <c r="AO25" s="25">
        <v>0</v>
      </c>
      <c r="AP25" s="25">
        <v>0</v>
      </c>
      <c r="AQ25" s="25">
        <v>0</v>
      </c>
      <c r="AR25" s="25">
        <v>0</v>
      </c>
      <c r="AS25" s="25">
        <v>0</v>
      </c>
      <c r="AT25" s="25">
        <v>0</v>
      </c>
      <c r="AU25" s="25">
        <v>0</v>
      </c>
      <c r="AV25" s="25">
        <v>0</v>
      </c>
      <c r="AW25" s="25">
        <v>0</v>
      </c>
      <c r="AX25" s="25">
        <v>0</v>
      </c>
      <c r="AY25" s="25">
        <v>0</v>
      </c>
      <c r="AZ25" s="25">
        <v>0</v>
      </c>
      <c r="BA25" s="25">
        <v>0</v>
      </c>
    </row>
    <row r="26" spans="1:53" s="35" customFormat="1">
      <c r="A26" s="32" t="s">
        <v>916</v>
      </c>
      <c r="B26" s="33" t="s">
        <v>917</v>
      </c>
      <c r="C26" s="34" t="s">
        <v>907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  <c r="AI26" s="25">
        <v>0</v>
      </c>
      <c r="AJ26" s="30">
        <v>0</v>
      </c>
      <c r="AK26" s="30">
        <v>0</v>
      </c>
      <c r="AL26" s="25">
        <v>0</v>
      </c>
      <c r="AM26" s="25">
        <v>0</v>
      </c>
      <c r="AN26" s="25">
        <v>0</v>
      </c>
      <c r="AO26" s="25">
        <v>0</v>
      </c>
      <c r="AP26" s="25">
        <v>0</v>
      </c>
      <c r="AQ26" s="25">
        <v>0</v>
      </c>
      <c r="AR26" s="25">
        <v>0</v>
      </c>
      <c r="AS26" s="25">
        <v>0</v>
      </c>
      <c r="AT26" s="25">
        <v>0</v>
      </c>
      <c r="AU26" s="25">
        <v>0</v>
      </c>
      <c r="AV26" s="25">
        <v>0</v>
      </c>
      <c r="AW26" s="25">
        <v>0</v>
      </c>
      <c r="AX26" s="25">
        <v>0</v>
      </c>
      <c r="AY26" s="25">
        <v>0</v>
      </c>
      <c r="AZ26" s="25">
        <v>0</v>
      </c>
      <c r="BA26" s="25">
        <v>0</v>
      </c>
    </row>
    <row r="27" spans="1:53" s="35" customFormat="1">
      <c r="A27" s="36" t="s">
        <v>918</v>
      </c>
      <c r="B27" s="37" t="s">
        <v>919</v>
      </c>
      <c r="C27" s="38" t="s">
        <v>907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f>T48</f>
        <v>0</v>
      </c>
      <c r="U27" s="25">
        <f>U48</f>
        <v>0</v>
      </c>
      <c r="V27" s="25">
        <v>0</v>
      </c>
      <c r="W27" s="25">
        <v>0</v>
      </c>
      <c r="X27" s="25">
        <f>X48</f>
        <v>1.93</v>
      </c>
      <c r="Y27" s="25">
        <f>Y48</f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f>AD48</f>
        <v>0</v>
      </c>
      <c r="AE27" s="25">
        <f>AE48</f>
        <v>0</v>
      </c>
      <c r="AF27" s="25">
        <f>AF48</f>
        <v>-1.6E-2</v>
      </c>
      <c r="AG27" s="25">
        <f t="shared" ref="AG27:AI27" si="3">AG48</f>
        <v>0</v>
      </c>
      <c r="AH27" s="25">
        <f t="shared" si="3"/>
        <v>-8.9999999999999993E-3</v>
      </c>
      <c r="AI27" s="25">
        <f t="shared" si="3"/>
        <v>0</v>
      </c>
      <c r="AJ27" s="30">
        <v>0</v>
      </c>
      <c r="AK27" s="30">
        <v>0</v>
      </c>
      <c r="AL27" s="25">
        <v>0</v>
      </c>
      <c r="AM27" s="25">
        <v>0</v>
      </c>
      <c r="AN27" s="25">
        <v>0</v>
      </c>
      <c r="AO27" s="25">
        <v>0</v>
      </c>
      <c r="AP27" s="25">
        <f>AP48+AP71</f>
        <v>3.95</v>
      </c>
      <c r="AQ27" s="25">
        <f>AQ48+AQ71</f>
        <v>0</v>
      </c>
      <c r="AR27" s="25">
        <v>0</v>
      </c>
      <c r="AS27" s="25">
        <v>0</v>
      </c>
      <c r="AT27" s="25">
        <v>0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5">
        <v>0</v>
      </c>
      <c r="BA27" s="25">
        <v>0</v>
      </c>
    </row>
    <row r="28" spans="1:53" s="35" customFormat="1" ht="28.5">
      <c r="A28" s="39" t="s">
        <v>85</v>
      </c>
      <c r="B28" s="40" t="s">
        <v>920</v>
      </c>
      <c r="C28" s="41" t="s">
        <v>907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25">
        <v>0</v>
      </c>
      <c r="AJ28" s="30">
        <v>0</v>
      </c>
      <c r="AK28" s="30">
        <v>0</v>
      </c>
      <c r="AL28" s="25">
        <v>0</v>
      </c>
      <c r="AM28" s="25">
        <v>0</v>
      </c>
      <c r="AN28" s="25">
        <v>0</v>
      </c>
      <c r="AO28" s="25">
        <v>0</v>
      </c>
      <c r="AP28" s="25">
        <v>0</v>
      </c>
      <c r="AQ28" s="25">
        <v>0</v>
      </c>
      <c r="AR28" s="25">
        <v>0</v>
      </c>
      <c r="AS28" s="25">
        <v>0</v>
      </c>
      <c r="AT28" s="25">
        <v>0</v>
      </c>
      <c r="AU28" s="25">
        <v>0</v>
      </c>
      <c r="AV28" s="25">
        <v>0</v>
      </c>
      <c r="AW28" s="25">
        <v>0</v>
      </c>
      <c r="AX28" s="25">
        <v>0</v>
      </c>
      <c r="AY28" s="25">
        <v>0</v>
      </c>
      <c r="AZ28" s="25">
        <v>0</v>
      </c>
      <c r="BA28" s="25">
        <v>0</v>
      </c>
    </row>
    <row r="29" spans="1:53" s="35" customFormat="1" ht="42.75">
      <c r="A29" s="39" t="s">
        <v>468</v>
      </c>
      <c r="B29" s="40" t="s">
        <v>921</v>
      </c>
      <c r="C29" s="41" t="s">
        <v>907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  <c r="AI29" s="25">
        <v>0</v>
      </c>
      <c r="AJ29" s="30">
        <v>0</v>
      </c>
      <c r="AK29" s="30">
        <v>0</v>
      </c>
      <c r="AL29" s="25">
        <v>0</v>
      </c>
      <c r="AM29" s="25">
        <v>0</v>
      </c>
      <c r="AN29" s="25">
        <v>0</v>
      </c>
      <c r="AO29" s="25">
        <v>0</v>
      </c>
      <c r="AP29" s="25">
        <v>0</v>
      </c>
      <c r="AQ29" s="25">
        <v>0</v>
      </c>
      <c r="AR29" s="25">
        <v>0</v>
      </c>
      <c r="AS29" s="25">
        <v>0</v>
      </c>
      <c r="AT29" s="25">
        <v>0</v>
      </c>
      <c r="AU29" s="25">
        <v>0</v>
      </c>
      <c r="AV29" s="25">
        <v>0</v>
      </c>
      <c r="AW29" s="25">
        <v>0</v>
      </c>
      <c r="AX29" s="25">
        <v>0</v>
      </c>
      <c r="AY29" s="25">
        <v>0</v>
      </c>
      <c r="AZ29" s="25">
        <v>0</v>
      </c>
      <c r="BA29" s="25">
        <v>0</v>
      </c>
    </row>
    <row r="30" spans="1:53" s="35" customFormat="1" ht="71.25">
      <c r="A30" s="42" t="s">
        <v>470</v>
      </c>
      <c r="B30" s="43" t="s">
        <v>922</v>
      </c>
      <c r="C30" s="44" t="s">
        <v>907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25">
        <v>0</v>
      </c>
      <c r="AJ30" s="30">
        <v>0</v>
      </c>
      <c r="AK30" s="30">
        <v>0</v>
      </c>
      <c r="AL30" s="25">
        <v>0</v>
      </c>
      <c r="AM30" s="25">
        <v>0</v>
      </c>
      <c r="AN30" s="25">
        <v>0</v>
      </c>
      <c r="AO30" s="25">
        <v>0</v>
      </c>
      <c r="AP30" s="25">
        <v>0</v>
      </c>
      <c r="AQ30" s="25">
        <v>0</v>
      </c>
      <c r="AR30" s="25">
        <v>0</v>
      </c>
      <c r="AS30" s="25">
        <v>0</v>
      </c>
      <c r="AT30" s="25">
        <v>0</v>
      </c>
      <c r="AU30" s="25">
        <v>0</v>
      </c>
      <c r="AV30" s="25">
        <v>0</v>
      </c>
      <c r="AW30" s="25">
        <v>0</v>
      </c>
      <c r="AX30" s="25">
        <v>0</v>
      </c>
      <c r="AY30" s="25">
        <v>0</v>
      </c>
      <c r="AZ30" s="25">
        <v>0</v>
      </c>
      <c r="BA30" s="25">
        <v>0</v>
      </c>
    </row>
    <row r="31" spans="1:53" s="35" customFormat="1" ht="71.25">
      <c r="A31" s="42" t="s">
        <v>475</v>
      </c>
      <c r="B31" s="43" t="s">
        <v>923</v>
      </c>
      <c r="C31" s="44" t="s">
        <v>907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  <c r="AI31" s="25">
        <v>0</v>
      </c>
      <c r="AJ31" s="30">
        <v>0</v>
      </c>
      <c r="AK31" s="30">
        <v>0</v>
      </c>
      <c r="AL31" s="25">
        <v>0</v>
      </c>
      <c r="AM31" s="25">
        <v>0</v>
      </c>
      <c r="AN31" s="25">
        <v>0</v>
      </c>
      <c r="AO31" s="25">
        <v>0</v>
      </c>
      <c r="AP31" s="25">
        <v>0</v>
      </c>
      <c r="AQ31" s="25">
        <v>0</v>
      </c>
      <c r="AR31" s="25">
        <v>0</v>
      </c>
      <c r="AS31" s="25">
        <v>0</v>
      </c>
      <c r="AT31" s="25">
        <v>0</v>
      </c>
      <c r="AU31" s="25">
        <v>0</v>
      </c>
      <c r="AV31" s="25">
        <v>0</v>
      </c>
      <c r="AW31" s="25">
        <v>0</v>
      </c>
      <c r="AX31" s="25">
        <v>0</v>
      </c>
      <c r="AY31" s="25">
        <v>0</v>
      </c>
      <c r="AZ31" s="25">
        <v>0</v>
      </c>
      <c r="BA31" s="25">
        <v>0</v>
      </c>
    </row>
    <row r="32" spans="1:53" s="35" customFormat="1" ht="57">
      <c r="A32" s="39" t="s">
        <v>477</v>
      </c>
      <c r="B32" s="40" t="s">
        <v>924</v>
      </c>
      <c r="C32" s="41" t="s">
        <v>907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30">
        <v>0</v>
      </c>
      <c r="AK32" s="30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</row>
    <row r="33" spans="1:53" s="35" customFormat="1" ht="42.75">
      <c r="A33" s="39" t="s">
        <v>88</v>
      </c>
      <c r="B33" s="40" t="s">
        <v>925</v>
      </c>
      <c r="C33" s="41" t="s">
        <v>907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30">
        <v>0</v>
      </c>
      <c r="AK33" s="30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  <c r="AW33" s="25">
        <v>0</v>
      </c>
      <c r="AX33" s="25">
        <v>0</v>
      </c>
      <c r="AY33" s="25">
        <v>0</v>
      </c>
      <c r="AZ33" s="25">
        <v>0</v>
      </c>
      <c r="BA33" s="25">
        <v>0</v>
      </c>
    </row>
    <row r="34" spans="1:53" s="35" customFormat="1" ht="71.25">
      <c r="A34" s="39" t="s">
        <v>498</v>
      </c>
      <c r="B34" s="40" t="s">
        <v>926</v>
      </c>
      <c r="C34" s="41" t="s">
        <v>907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30">
        <v>0</v>
      </c>
      <c r="AK34" s="30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5">
        <v>0</v>
      </c>
      <c r="BA34" s="25">
        <v>0</v>
      </c>
    </row>
    <row r="35" spans="1:53" s="35" customFormat="1" ht="42.75">
      <c r="A35" s="39" t="s">
        <v>499</v>
      </c>
      <c r="B35" s="40" t="s">
        <v>927</v>
      </c>
      <c r="C35" s="41" t="s">
        <v>907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  <c r="AJ35" s="30">
        <v>0</v>
      </c>
      <c r="AK35" s="30">
        <v>0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</row>
    <row r="36" spans="1:53" s="35" customFormat="1" ht="42.75">
      <c r="A36" s="39" t="s">
        <v>90</v>
      </c>
      <c r="B36" s="40" t="s">
        <v>928</v>
      </c>
      <c r="C36" s="41" t="s">
        <v>907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  <c r="AJ36" s="30">
        <v>0</v>
      </c>
      <c r="AK36" s="30">
        <v>0</v>
      </c>
      <c r="AL36" s="25">
        <v>0</v>
      </c>
      <c r="AM36" s="25">
        <v>0</v>
      </c>
      <c r="AN36" s="25">
        <v>0</v>
      </c>
      <c r="AO36" s="25">
        <v>0</v>
      </c>
      <c r="AP36" s="25">
        <v>0</v>
      </c>
      <c r="AQ36" s="25">
        <v>0</v>
      </c>
      <c r="AR36" s="25">
        <v>0</v>
      </c>
      <c r="AS36" s="25">
        <v>0</v>
      </c>
      <c r="AT36" s="25">
        <v>0</v>
      </c>
      <c r="AU36" s="25">
        <v>0</v>
      </c>
      <c r="AV36" s="25">
        <v>0</v>
      </c>
      <c r="AW36" s="25">
        <v>0</v>
      </c>
      <c r="AX36" s="25">
        <v>0</v>
      </c>
      <c r="AY36" s="25">
        <v>0</v>
      </c>
      <c r="AZ36" s="25">
        <v>0</v>
      </c>
      <c r="BA36" s="25">
        <v>0</v>
      </c>
    </row>
    <row r="37" spans="1:53" s="35" customFormat="1" ht="42.75">
      <c r="A37" s="39" t="s">
        <v>929</v>
      </c>
      <c r="B37" s="40" t="s">
        <v>930</v>
      </c>
      <c r="C37" s="41" t="s">
        <v>907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30">
        <v>0</v>
      </c>
      <c r="AK37" s="30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5">
        <v>0</v>
      </c>
      <c r="AW37" s="25">
        <v>0</v>
      </c>
      <c r="AX37" s="25">
        <v>0</v>
      </c>
      <c r="AY37" s="25">
        <v>0</v>
      </c>
      <c r="AZ37" s="25">
        <v>0</v>
      </c>
      <c r="BA37" s="25">
        <v>0</v>
      </c>
    </row>
    <row r="38" spans="1:53" s="35" customFormat="1" ht="114">
      <c r="A38" s="39" t="s">
        <v>929</v>
      </c>
      <c r="B38" s="40" t="s">
        <v>931</v>
      </c>
      <c r="C38" s="41" t="s">
        <v>907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30">
        <v>0</v>
      </c>
      <c r="AK38" s="30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5">
        <v>0</v>
      </c>
      <c r="AW38" s="25">
        <v>0</v>
      </c>
      <c r="AX38" s="25">
        <v>0</v>
      </c>
      <c r="AY38" s="25">
        <v>0</v>
      </c>
      <c r="AZ38" s="25">
        <v>0</v>
      </c>
      <c r="BA38" s="25">
        <v>0</v>
      </c>
    </row>
    <row r="39" spans="1:53" s="35" customFormat="1" ht="99.75">
      <c r="A39" s="39" t="s">
        <v>929</v>
      </c>
      <c r="B39" s="40" t="s">
        <v>932</v>
      </c>
      <c r="C39" s="41" t="s">
        <v>907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30">
        <v>0</v>
      </c>
      <c r="AK39" s="30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5">
        <v>0</v>
      </c>
      <c r="AT39" s="25">
        <v>0</v>
      </c>
      <c r="AU39" s="25">
        <v>0</v>
      </c>
      <c r="AV39" s="25">
        <v>0</v>
      </c>
      <c r="AW39" s="25">
        <v>0</v>
      </c>
      <c r="AX39" s="25">
        <v>0</v>
      </c>
      <c r="AY39" s="25">
        <v>0</v>
      </c>
      <c r="AZ39" s="25">
        <v>0</v>
      </c>
      <c r="BA39" s="25">
        <v>0</v>
      </c>
    </row>
    <row r="40" spans="1:53" s="35" customFormat="1" ht="99.75">
      <c r="A40" s="39" t="s">
        <v>929</v>
      </c>
      <c r="B40" s="40" t="s">
        <v>933</v>
      </c>
      <c r="C40" s="41" t="s">
        <v>907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30">
        <v>0</v>
      </c>
      <c r="AK40" s="30">
        <v>0</v>
      </c>
      <c r="AL40" s="25">
        <v>0</v>
      </c>
      <c r="AM40" s="25">
        <v>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0</v>
      </c>
      <c r="AZ40" s="25">
        <v>0</v>
      </c>
      <c r="BA40" s="25">
        <v>0</v>
      </c>
    </row>
    <row r="41" spans="1:53" s="35" customFormat="1" ht="42.75">
      <c r="A41" s="39" t="s">
        <v>934</v>
      </c>
      <c r="B41" s="40" t="s">
        <v>930</v>
      </c>
      <c r="C41" s="41" t="s">
        <v>907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  <c r="AJ41" s="30">
        <v>0</v>
      </c>
      <c r="AK41" s="30">
        <v>0</v>
      </c>
      <c r="AL41" s="25">
        <v>0</v>
      </c>
      <c r="AM41" s="25">
        <v>0</v>
      </c>
      <c r="AN41" s="25">
        <v>0</v>
      </c>
      <c r="AO41" s="25">
        <v>0</v>
      </c>
      <c r="AP41" s="25">
        <v>0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0</v>
      </c>
      <c r="AW41" s="25">
        <v>0</v>
      </c>
      <c r="AX41" s="25">
        <v>0</v>
      </c>
      <c r="AY41" s="25">
        <v>0</v>
      </c>
      <c r="AZ41" s="25">
        <v>0</v>
      </c>
      <c r="BA41" s="25">
        <v>0</v>
      </c>
    </row>
    <row r="42" spans="1:53" s="35" customFormat="1" ht="114">
      <c r="A42" s="39" t="s">
        <v>934</v>
      </c>
      <c r="B42" s="40" t="s">
        <v>931</v>
      </c>
      <c r="C42" s="41" t="s">
        <v>907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30">
        <v>0</v>
      </c>
      <c r="AK42" s="30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5">
        <v>0</v>
      </c>
      <c r="BA42" s="25">
        <v>0</v>
      </c>
    </row>
    <row r="43" spans="1:53" s="35" customFormat="1" ht="99.75">
      <c r="A43" s="39" t="s">
        <v>934</v>
      </c>
      <c r="B43" s="40" t="s">
        <v>932</v>
      </c>
      <c r="C43" s="41" t="s">
        <v>907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30">
        <v>0</v>
      </c>
      <c r="AK43" s="30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5">
        <v>0</v>
      </c>
      <c r="AT43" s="25">
        <v>0</v>
      </c>
      <c r="AU43" s="25">
        <v>0</v>
      </c>
      <c r="AV43" s="25">
        <v>0</v>
      </c>
      <c r="AW43" s="25">
        <v>0</v>
      </c>
      <c r="AX43" s="25">
        <v>0</v>
      </c>
      <c r="AY43" s="25">
        <v>0</v>
      </c>
      <c r="AZ43" s="25">
        <v>0</v>
      </c>
      <c r="BA43" s="25">
        <v>0</v>
      </c>
    </row>
    <row r="44" spans="1:53" s="35" customFormat="1" ht="99.75">
      <c r="A44" s="39" t="s">
        <v>934</v>
      </c>
      <c r="B44" s="40" t="s">
        <v>935</v>
      </c>
      <c r="C44" s="41" t="s">
        <v>907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30">
        <v>0</v>
      </c>
      <c r="AK44" s="30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5">
        <v>0</v>
      </c>
      <c r="AW44" s="25">
        <v>0</v>
      </c>
      <c r="AX44" s="25">
        <v>0</v>
      </c>
      <c r="AY44" s="25">
        <v>0</v>
      </c>
      <c r="AZ44" s="25">
        <v>0</v>
      </c>
      <c r="BA44" s="25">
        <v>0</v>
      </c>
    </row>
    <row r="45" spans="1:53" s="35" customFormat="1" ht="85.5">
      <c r="A45" s="39" t="s">
        <v>936</v>
      </c>
      <c r="B45" s="40" t="s">
        <v>937</v>
      </c>
      <c r="C45" s="41" t="s">
        <v>907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5">
        <v>0</v>
      </c>
      <c r="AJ45" s="30">
        <v>0</v>
      </c>
      <c r="AK45" s="30">
        <v>0</v>
      </c>
      <c r="AL45" s="25">
        <v>0</v>
      </c>
      <c r="AM45" s="25">
        <v>0</v>
      </c>
      <c r="AN45" s="25">
        <v>0</v>
      </c>
      <c r="AO45" s="25">
        <v>0</v>
      </c>
      <c r="AP45" s="25">
        <v>0</v>
      </c>
      <c r="AQ45" s="25">
        <v>0</v>
      </c>
      <c r="AR45" s="25">
        <v>0</v>
      </c>
      <c r="AS45" s="25">
        <v>0</v>
      </c>
      <c r="AT45" s="25">
        <v>0</v>
      </c>
      <c r="AU45" s="25">
        <v>0</v>
      </c>
      <c r="AV45" s="25">
        <v>0</v>
      </c>
      <c r="AW45" s="25">
        <v>0</v>
      </c>
      <c r="AX45" s="25">
        <v>0</v>
      </c>
      <c r="AY45" s="25">
        <v>0</v>
      </c>
      <c r="AZ45" s="25">
        <v>0</v>
      </c>
      <c r="BA45" s="25">
        <v>0</v>
      </c>
    </row>
    <row r="46" spans="1:53" s="35" customFormat="1" ht="71.25">
      <c r="A46" s="39" t="s">
        <v>938</v>
      </c>
      <c r="B46" s="40" t="s">
        <v>939</v>
      </c>
      <c r="C46" s="41" t="s">
        <v>907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30">
        <v>0</v>
      </c>
      <c r="AK46" s="30">
        <v>0</v>
      </c>
      <c r="AL46" s="25">
        <v>0</v>
      </c>
      <c r="AM46" s="25">
        <v>0</v>
      </c>
      <c r="AN46" s="25">
        <v>0</v>
      </c>
      <c r="AO46" s="25">
        <v>0</v>
      </c>
      <c r="AP46" s="25">
        <v>0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5">
        <v>0</v>
      </c>
      <c r="BA46" s="25">
        <v>0</v>
      </c>
    </row>
    <row r="47" spans="1:53" s="35" customFormat="1" ht="71.25">
      <c r="A47" s="39" t="s">
        <v>940</v>
      </c>
      <c r="B47" s="40" t="s">
        <v>941</v>
      </c>
      <c r="C47" s="41" t="s">
        <v>907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30">
        <v>0</v>
      </c>
      <c r="AK47" s="30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5">
        <v>0</v>
      </c>
      <c r="AT47" s="25">
        <v>0</v>
      </c>
      <c r="AU47" s="25">
        <v>0</v>
      </c>
      <c r="AV47" s="25">
        <v>0</v>
      </c>
      <c r="AW47" s="25">
        <v>0</v>
      </c>
      <c r="AX47" s="25">
        <v>0</v>
      </c>
      <c r="AY47" s="25">
        <v>0</v>
      </c>
      <c r="AZ47" s="25">
        <v>0</v>
      </c>
      <c r="BA47" s="25">
        <v>0</v>
      </c>
    </row>
    <row r="48" spans="1:53" s="35" customFormat="1" ht="42.75">
      <c r="A48" s="39" t="s">
        <v>92</v>
      </c>
      <c r="B48" s="40" t="s">
        <v>942</v>
      </c>
      <c r="C48" s="41" t="s">
        <v>907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f t="shared" ref="T48:U49" si="4">T49</f>
        <v>0</v>
      </c>
      <c r="U48" s="25">
        <f t="shared" si="4"/>
        <v>0</v>
      </c>
      <c r="V48" s="25">
        <v>0</v>
      </c>
      <c r="W48" s="25">
        <v>0</v>
      </c>
      <c r="X48" s="25">
        <f>X52</f>
        <v>1.93</v>
      </c>
      <c r="Y48" s="25">
        <f>Y52</f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f>AD56</f>
        <v>0</v>
      </c>
      <c r="AE48" s="25">
        <f>AE56</f>
        <v>0</v>
      </c>
      <c r="AF48" s="25">
        <f>AF52</f>
        <v>-1.6E-2</v>
      </c>
      <c r="AG48" s="25">
        <f t="shared" ref="AG48:AI48" si="5">AG52</f>
        <v>0</v>
      </c>
      <c r="AH48" s="25">
        <f t="shared" si="5"/>
        <v>-8.9999999999999993E-3</v>
      </c>
      <c r="AI48" s="25">
        <f t="shared" si="5"/>
        <v>0</v>
      </c>
      <c r="AJ48" s="30">
        <v>0</v>
      </c>
      <c r="AK48" s="30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f>AP50+AP52+AP56</f>
        <v>3.95</v>
      </c>
      <c r="AQ48" s="25">
        <f>AQ50+AQ52+AQ56</f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0</v>
      </c>
      <c r="BA48" s="25">
        <v>0</v>
      </c>
    </row>
    <row r="49" spans="1:53" s="35" customFormat="1" ht="71.25">
      <c r="A49" s="39" t="s">
        <v>503</v>
      </c>
      <c r="B49" s="40" t="s">
        <v>943</v>
      </c>
      <c r="C49" s="41" t="s">
        <v>907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f t="shared" si="4"/>
        <v>0</v>
      </c>
      <c r="U49" s="25">
        <f t="shared" si="4"/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30">
        <v>0</v>
      </c>
      <c r="AK49" s="30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5">
        <v>0</v>
      </c>
      <c r="AT49" s="25">
        <v>0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5">
        <v>0</v>
      </c>
      <c r="BA49" s="25">
        <v>0</v>
      </c>
    </row>
    <row r="50" spans="1:53" s="35" customFormat="1" ht="28.5">
      <c r="A50" s="39" t="s">
        <v>505</v>
      </c>
      <c r="B50" s="40" t="s">
        <v>944</v>
      </c>
      <c r="C50" s="41" t="s">
        <v>907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30">
        <v>0</v>
      </c>
      <c r="AK50" s="30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5">
        <v>0</v>
      </c>
      <c r="AT50" s="25"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5">
        <v>0</v>
      </c>
      <c r="BA50" s="25">
        <v>0</v>
      </c>
    </row>
    <row r="51" spans="1:53" s="35" customFormat="1" ht="57">
      <c r="A51" s="39" t="s">
        <v>510</v>
      </c>
      <c r="B51" s="40" t="s">
        <v>945</v>
      </c>
      <c r="C51" s="41" t="s">
        <v>907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  <c r="AI51" s="25">
        <v>0</v>
      </c>
      <c r="AJ51" s="30">
        <v>0</v>
      </c>
      <c r="AK51" s="30">
        <v>0</v>
      </c>
      <c r="AL51" s="25">
        <v>0</v>
      </c>
      <c r="AM51" s="25">
        <v>0</v>
      </c>
      <c r="AN51" s="25">
        <v>0</v>
      </c>
      <c r="AO51" s="25">
        <v>0</v>
      </c>
      <c r="AP51" s="25">
        <v>0</v>
      </c>
      <c r="AQ51" s="25">
        <v>0</v>
      </c>
      <c r="AR51" s="25">
        <v>0</v>
      </c>
      <c r="AS51" s="25">
        <v>0</v>
      </c>
      <c r="AT51" s="25">
        <v>0</v>
      </c>
      <c r="AU51" s="25">
        <v>0</v>
      </c>
      <c r="AV51" s="25">
        <v>0</v>
      </c>
      <c r="AW51" s="25">
        <v>0</v>
      </c>
      <c r="AX51" s="25">
        <v>0</v>
      </c>
      <c r="AY51" s="25">
        <v>0</v>
      </c>
      <c r="AZ51" s="25">
        <v>0</v>
      </c>
      <c r="BA51" s="25">
        <v>0</v>
      </c>
    </row>
    <row r="52" spans="1:53" s="35" customFormat="1" ht="42.75">
      <c r="A52" s="39" t="s">
        <v>518</v>
      </c>
      <c r="B52" s="40" t="s">
        <v>946</v>
      </c>
      <c r="C52" s="41" t="s">
        <v>907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f>X53</f>
        <v>1.93</v>
      </c>
      <c r="Y52" s="25">
        <f>Y53</f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0</v>
      </c>
      <c r="AF52" s="25">
        <f t="shared" ref="AF52:AI53" si="6">AF53</f>
        <v>-1.6E-2</v>
      </c>
      <c r="AG52" s="25">
        <f t="shared" si="6"/>
        <v>0</v>
      </c>
      <c r="AH52" s="25">
        <f t="shared" si="6"/>
        <v>-8.9999999999999993E-3</v>
      </c>
      <c r="AI52" s="25">
        <f t="shared" si="6"/>
        <v>0</v>
      </c>
      <c r="AJ52" s="30">
        <v>0</v>
      </c>
      <c r="AK52" s="30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f>AP53</f>
        <v>3.95</v>
      </c>
      <c r="AQ52" s="25">
        <f>AQ53</f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5">
        <v>0</v>
      </c>
      <c r="BA52" s="25">
        <v>0</v>
      </c>
    </row>
    <row r="53" spans="1:53" s="35" customFormat="1" ht="28.5">
      <c r="A53" s="39" t="s">
        <v>947</v>
      </c>
      <c r="B53" s="40" t="s">
        <v>948</v>
      </c>
      <c r="C53" s="41" t="s">
        <v>907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  <c r="U53" s="25">
        <v>0</v>
      </c>
      <c r="V53" s="25">
        <v>0</v>
      </c>
      <c r="W53" s="25">
        <v>0</v>
      </c>
      <c r="X53" s="25">
        <f>X54</f>
        <v>1.93</v>
      </c>
      <c r="Y53" s="25">
        <f>Y54</f>
        <v>0</v>
      </c>
      <c r="Z53" s="25">
        <v>0</v>
      </c>
      <c r="AA53" s="25">
        <v>0</v>
      </c>
      <c r="AB53" s="25">
        <v>0</v>
      </c>
      <c r="AC53" s="25">
        <v>0</v>
      </c>
      <c r="AD53" s="25">
        <v>0</v>
      </c>
      <c r="AE53" s="25">
        <v>0</v>
      </c>
      <c r="AF53" s="25">
        <f t="shared" si="6"/>
        <v>-1.6E-2</v>
      </c>
      <c r="AG53" s="25">
        <f t="shared" si="6"/>
        <v>0</v>
      </c>
      <c r="AH53" s="25">
        <f t="shared" si="6"/>
        <v>-8.9999999999999993E-3</v>
      </c>
      <c r="AI53" s="25">
        <f t="shared" si="6"/>
        <v>0</v>
      </c>
      <c r="AJ53" s="30">
        <v>0</v>
      </c>
      <c r="AK53" s="30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f>AP54</f>
        <v>3.95</v>
      </c>
      <c r="AQ53" s="25">
        <f>AQ54</f>
        <v>0</v>
      </c>
      <c r="AR53" s="25">
        <v>0</v>
      </c>
      <c r="AS53" s="25">
        <v>0</v>
      </c>
      <c r="AT53" s="25">
        <v>0</v>
      </c>
      <c r="AU53" s="25">
        <v>0</v>
      </c>
      <c r="AV53" s="25">
        <v>0</v>
      </c>
      <c r="AW53" s="25">
        <v>0</v>
      </c>
      <c r="AX53" s="25">
        <v>0</v>
      </c>
      <c r="AY53" s="25">
        <v>0</v>
      </c>
      <c r="AZ53" s="25">
        <v>0</v>
      </c>
      <c r="BA53" s="25">
        <v>0</v>
      </c>
    </row>
    <row r="54" spans="1:53" ht="60">
      <c r="A54" s="107" t="s">
        <v>947</v>
      </c>
      <c r="B54" s="45" t="s">
        <v>1048</v>
      </c>
      <c r="C54" s="46" t="s">
        <v>1035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6">
        <v>0</v>
      </c>
      <c r="V54" s="26">
        <v>0</v>
      </c>
      <c r="W54" s="26">
        <v>0</v>
      </c>
      <c r="X54" s="26">
        <v>1.93</v>
      </c>
      <c r="Y54" s="26">
        <v>0</v>
      </c>
      <c r="Z54" s="26">
        <v>0</v>
      </c>
      <c r="AA54" s="26">
        <v>0</v>
      </c>
      <c r="AB54" s="26">
        <v>0</v>
      </c>
      <c r="AC54" s="26">
        <v>0</v>
      </c>
      <c r="AD54" s="26">
        <v>0</v>
      </c>
      <c r="AE54" s="26">
        <v>0</v>
      </c>
      <c r="AF54" s="26">
        <v>-1.6E-2</v>
      </c>
      <c r="AG54" s="26">
        <v>0</v>
      </c>
      <c r="AH54" s="26">
        <v>-8.9999999999999993E-3</v>
      </c>
      <c r="AI54" s="26">
        <v>0</v>
      </c>
      <c r="AJ54" s="82">
        <v>0</v>
      </c>
      <c r="AK54" s="82">
        <v>0</v>
      </c>
      <c r="AL54" s="26">
        <v>0</v>
      </c>
      <c r="AM54" s="26">
        <v>0</v>
      </c>
      <c r="AN54" s="26">
        <v>0</v>
      </c>
      <c r="AO54" s="26">
        <v>0</v>
      </c>
      <c r="AP54" s="26">
        <v>3.95</v>
      </c>
      <c r="AQ54" s="26">
        <v>0</v>
      </c>
      <c r="AR54" s="26">
        <v>0</v>
      </c>
      <c r="AS54" s="26">
        <v>0</v>
      </c>
      <c r="AT54" s="26">
        <v>0</v>
      </c>
      <c r="AU54" s="26">
        <v>0</v>
      </c>
      <c r="AV54" s="26">
        <v>0</v>
      </c>
      <c r="AW54" s="26">
        <v>0</v>
      </c>
      <c r="AX54" s="26">
        <v>0</v>
      </c>
      <c r="AY54" s="26">
        <v>0</v>
      </c>
      <c r="AZ54" s="26">
        <v>0</v>
      </c>
      <c r="BA54" s="26">
        <v>0</v>
      </c>
    </row>
    <row r="55" spans="1:53" s="35" customFormat="1" ht="42.75">
      <c r="A55" s="39" t="s">
        <v>949</v>
      </c>
      <c r="B55" s="40" t="s">
        <v>950</v>
      </c>
      <c r="C55" s="41" t="s">
        <v>907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30">
        <v>0</v>
      </c>
      <c r="AK55" s="30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5">
        <v>0</v>
      </c>
      <c r="AT55" s="25">
        <v>0</v>
      </c>
      <c r="AU55" s="25">
        <v>0</v>
      </c>
      <c r="AV55" s="25">
        <v>0</v>
      </c>
      <c r="AW55" s="25">
        <v>0</v>
      </c>
      <c r="AX55" s="25">
        <v>0</v>
      </c>
      <c r="AY55" s="25">
        <v>0</v>
      </c>
      <c r="AZ55" s="25">
        <v>0</v>
      </c>
      <c r="BA55" s="25">
        <v>0</v>
      </c>
    </row>
    <row r="56" spans="1:53" s="35" customFormat="1" ht="42.75">
      <c r="A56" s="39" t="s">
        <v>520</v>
      </c>
      <c r="B56" s="40" t="s">
        <v>951</v>
      </c>
      <c r="C56" s="41" t="s">
        <v>907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f>AD58</f>
        <v>0</v>
      </c>
      <c r="AE56" s="25">
        <f>AE58</f>
        <v>0</v>
      </c>
      <c r="AF56" s="25">
        <v>0</v>
      </c>
      <c r="AG56" s="25">
        <v>0</v>
      </c>
      <c r="AH56" s="25">
        <v>0</v>
      </c>
      <c r="AI56" s="25">
        <v>0</v>
      </c>
      <c r="AJ56" s="30">
        <v>0</v>
      </c>
      <c r="AK56" s="30">
        <v>0</v>
      </c>
      <c r="AL56" s="25">
        <v>0</v>
      </c>
      <c r="AM56" s="25">
        <v>0</v>
      </c>
      <c r="AN56" s="25">
        <v>0</v>
      </c>
      <c r="AO56" s="25">
        <v>0</v>
      </c>
      <c r="AP56" s="25">
        <f>AP58</f>
        <v>0</v>
      </c>
      <c r="AQ56" s="25">
        <f>AQ58</f>
        <v>0</v>
      </c>
      <c r="AR56" s="25">
        <v>0</v>
      </c>
      <c r="AS56" s="25">
        <v>0</v>
      </c>
      <c r="AT56" s="25">
        <v>0</v>
      </c>
      <c r="AU56" s="25">
        <v>0</v>
      </c>
      <c r="AV56" s="25">
        <v>0</v>
      </c>
      <c r="AW56" s="25">
        <v>0</v>
      </c>
      <c r="AX56" s="25">
        <v>0</v>
      </c>
      <c r="AY56" s="25">
        <v>0</v>
      </c>
      <c r="AZ56" s="25">
        <v>0</v>
      </c>
      <c r="BA56" s="25">
        <v>0</v>
      </c>
    </row>
    <row r="57" spans="1:53" s="35" customFormat="1" ht="42.75">
      <c r="A57" s="39" t="s">
        <v>522</v>
      </c>
      <c r="B57" s="40" t="s">
        <v>952</v>
      </c>
      <c r="C57" s="41" t="s">
        <v>907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30">
        <v>0</v>
      </c>
      <c r="AK57" s="30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5">
        <v>0</v>
      </c>
      <c r="AT57" s="25">
        <v>0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25">
        <v>0</v>
      </c>
      <c r="BA57" s="25">
        <v>0</v>
      </c>
    </row>
    <row r="58" spans="1:53" s="35" customFormat="1" ht="28.5">
      <c r="A58" s="39" t="s">
        <v>526</v>
      </c>
      <c r="B58" s="40" t="s">
        <v>953</v>
      </c>
      <c r="C58" s="41" t="s">
        <v>907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30">
        <v>0</v>
      </c>
      <c r="AK58" s="30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5">
        <v>0</v>
      </c>
      <c r="AT58" s="25">
        <v>0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25">
        <v>0</v>
      </c>
    </row>
    <row r="59" spans="1:53" s="35" customFormat="1" ht="28.5">
      <c r="A59" s="39" t="s">
        <v>527</v>
      </c>
      <c r="B59" s="40" t="s">
        <v>954</v>
      </c>
      <c r="C59" s="41" t="s">
        <v>907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30">
        <v>0</v>
      </c>
      <c r="AK59" s="30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5">
        <v>0</v>
      </c>
      <c r="AT59" s="25">
        <v>0</v>
      </c>
      <c r="AU59" s="25">
        <v>0</v>
      </c>
      <c r="AV59" s="25">
        <v>0</v>
      </c>
      <c r="AW59" s="25">
        <v>0</v>
      </c>
      <c r="AX59" s="25">
        <v>0</v>
      </c>
      <c r="AY59" s="25">
        <v>0</v>
      </c>
      <c r="AZ59" s="25">
        <v>0</v>
      </c>
      <c r="BA59" s="25">
        <v>0</v>
      </c>
    </row>
    <row r="60" spans="1:53" s="35" customFormat="1" ht="42.75">
      <c r="A60" s="39" t="s">
        <v>528</v>
      </c>
      <c r="B60" s="40" t="s">
        <v>955</v>
      </c>
      <c r="C60" s="41" t="s">
        <v>907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30">
        <v>0</v>
      </c>
      <c r="AK60" s="30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5">
        <v>0</v>
      </c>
      <c r="AT60" s="25">
        <v>0</v>
      </c>
      <c r="AU60" s="25">
        <v>0</v>
      </c>
      <c r="AV60" s="25">
        <v>0</v>
      </c>
      <c r="AW60" s="25">
        <v>0</v>
      </c>
      <c r="AX60" s="25">
        <v>0</v>
      </c>
      <c r="AY60" s="25">
        <v>0</v>
      </c>
      <c r="AZ60" s="25">
        <v>0</v>
      </c>
      <c r="BA60" s="25">
        <v>0</v>
      </c>
    </row>
    <row r="61" spans="1:53" s="35" customFormat="1" ht="57">
      <c r="A61" s="39" t="s">
        <v>529</v>
      </c>
      <c r="B61" s="40" t="s">
        <v>956</v>
      </c>
      <c r="C61" s="41" t="s">
        <v>907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  <c r="AI61" s="25">
        <v>0</v>
      </c>
      <c r="AJ61" s="30">
        <v>0</v>
      </c>
      <c r="AK61" s="30">
        <v>0</v>
      </c>
      <c r="AL61" s="25">
        <v>0</v>
      </c>
      <c r="AM61" s="25">
        <v>0</v>
      </c>
      <c r="AN61" s="25">
        <v>0</v>
      </c>
      <c r="AO61" s="25">
        <v>0</v>
      </c>
      <c r="AP61" s="25">
        <v>0</v>
      </c>
      <c r="AQ61" s="25">
        <v>0</v>
      </c>
      <c r="AR61" s="25">
        <v>0</v>
      </c>
      <c r="AS61" s="25">
        <v>0</v>
      </c>
      <c r="AT61" s="25">
        <v>0</v>
      </c>
      <c r="AU61" s="25">
        <v>0</v>
      </c>
      <c r="AV61" s="25">
        <v>0</v>
      </c>
      <c r="AW61" s="25">
        <v>0</v>
      </c>
      <c r="AX61" s="25">
        <v>0</v>
      </c>
      <c r="AY61" s="25">
        <v>0</v>
      </c>
      <c r="AZ61" s="25">
        <v>0</v>
      </c>
      <c r="BA61" s="25">
        <v>0</v>
      </c>
    </row>
    <row r="62" spans="1:53" s="35" customFormat="1" ht="42.75">
      <c r="A62" s="39" t="s">
        <v>530</v>
      </c>
      <c r="B62" s="40" t="s">
        <v>957</v>
      </c>
      <c r="C62" s="41" t="s">
        <v>907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30">
        <v>0</v>
      </c>
      <c r="AK62" s="30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0</v>
      </c>
      <c r="AZ62" s="25">
        <v>0</v>
      </c>
      <c r="BA62" s="25">
        <v>0</v>
      </c>
    </row>
    <row r="63" spans="1:53" s="35" customFormat="1" ht="42.75">
      <c r="A63" s="39" t="s">
        <v>531</v>
      </c>
      <c r="B63" s="40" t="s">
        <v>958</v>
      </c>
      <c r="C63" s="41" t="s">
        <v>907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30">
        <v>0</v>
      </c>
      <c r="AK63" s="30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5">
        <v>0</v>
      </c>
      <c r="AT63" s="25">
        <v>0</v>
      </c>
      <c r="AU63" s="25">
        <v>0</v>
      </c>
      <c r="AV63" s="25">
        <v>0</v>
      </c>
      <c r="AW63" s="25">
        <v>0</v>
      </c>
      <c r="AX63" s="25">
        <v>0</v>
      </c>
      <c r="AY63" s="25">
        <v>0</v>
      </c>
      <c r="AZ63" s="25">
        <v>0</v>
      </c>
      <c r="BA63" s="25">
        <v>0</v>
      </c>
    </row>
    <row r="64" spans="1:53" s="35" customFormat="1" ht="57">
      <c r="A64" s="39" t="s">
        <v>959</v>
      </c>
      <c r="B64" s="40" t="s">
        <v>960</v>
      </c>
      <c r="C64" s="41" t="s">
        <v>907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30">
        <v>0</v>
      </c>
      <c r="AK64" s="30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5">
        <v>0</v>
      </c>
      <c r="AT64" s="25">
        <v>0</v>
      </c>
      <c r="AU64" s="25">
        <v>0</v>
      </c>
      <c r="AV64" s="25">
        <v>0</v>
      </c>
      <c r="AW64" s="25">
        <v>0</v>
      </c>
      <c r="AX64" s="25">
        <v>0</v>
      </c>
      <c r="AY64" s="25">
        <v>0</v>
      </c>
      <c r="AZ64" s="25">
        <v>0</v>
      </c>
      <c r="BA64" s="25">
        <v>0</v>
      </c>
    </row>
    <row r="65" spans="1:53" s="35" customFormat="1" ht="57">
      <c r="A65" s="39" t="s">
        <v>961</v>
      </c>
      <c r="B65" s="40" t="s">
        <v>962</v>
      </c>
      <c r="C65" s="41" t="s">
        <v>907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30">
        <v>0</v>
      </c>
      <c r="AK65" s="30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5">
        <v>0</v>
      </c>
      <c r="AT65" s="25">
        <v>0</v>
      </c>
      <c r="AU65" s="25">
        <v>0</v>
      </c>
      <c r="AV65" s="25">
        <v>0</v>
      </c>
      <c r="AW65" s="25">
        <v>0</v>
      </c>
      <c r="AX65" s="25">
        <v>0</v>
      </c>
      <c r="AY65" s="25">
        <v>0</v>
      </c>
      <c r="AZ65" s="25">
        <v>0</v>
      </c>
      <c r="BA65" s="25">
        <v>0</v>
      </c>
    </row>
    <row r="66" spans="1:53" s="35" customFormat="1" ht="28.5">
      <c r="A66" s="39" t="s">
        <v>963</v>
      </c>
      <c r="B66" s="40" t="s">
        <v>964</v>
      </c>
      <c r="C66" s="41" t="s">
        <v>907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30">
        <v>0</v>
      </c>
      <c r="AK66" s="30">
        <v>0</v>
      </c>
      <c r="AL66" s="25">
        <v>0</v>
      </c>
      <c r="AM66" s="25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5">
        <v>0</v>
      </c>
      <c r="AT66" s="25">
        <v>0</v>
      </c>
      <c r="AU66" s="25">
        <v>0</v>
      </c>
      <c r="AV66" s="25">
        <v>0</v>
      </c>
      <c r="AW66" s="25">
        <v>0</v>
      </c>
      <c r="AX66" s="25">
        <v>0</v>
      </c>
      <c r="AY66" s="25">
        <v>0</v>
      </c>
      <c r="AZ66" s="25">
        <v>0</v>
      </c>
      <c r="BA66" s="25">
        <v>0</v>
      </c>
    </row>
    <row r="67" spans="1:53" s="35" customFormat="1" ht="42.75">
      <c r="A67" s="39" t="s">
        <v>965</v>
      </c>
      <c r="B67" s="40" t="s">
        <v>966</v>
      </c>
      <c r="C67" s="41" t="s">
        <v>907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30">
        <v>0</v>
      </c>
      <c r="AK67" s="30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0</v>
      </c>
      <c r="AZ67" s="25">
        <v>0</v>
      </c>
      <c r="BA67" s="25">
        <v>0</v>
      </c>
    </row>
    <row r="68" spans="1:53" s="35" customFormat="1" ht="57">
      <c r="A68" s="39" t="s">
        <v>94</v>
      </c>
      <c r="B68" s="40" t="s">
        <v>967</v>
      </c>
      <c r="C68" s="41" t="s">
        <v>907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30">
        <v>0</v>
      </c>
      <c r="AK68" s="30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5">
        <v>0</v>
      </c>
      <c r="AT68" s="25">
        <v>0</v>
      </c>
      <c r="AU68" s="25">
        <v>0</v>
      </c>
      <c r="AV68" s="25">
        <v>0</v>
      </c>
      <c r="AW68" s="25">
        <v>0</v>
      </c>
      <c r="AX68" s="25">
        <v>0</v>
      </c>
      <c r="AY68" s="25">
        <v>0</v>
      </c>
      <c r="AZ68" s="25">
        <v>0</v>
      </c>
      <c r="BA68" s="25">
        <v>0</v>
      </c>
    </row>
    <row r="69" spans="1:53" s="35" customFormat="1" ht="57">
      <c r="A69" s="39" t="s">
        <v>968</v>
      </c>
      <c r="B69" s="40" t="s">
        <v>969</v>
      </c>
      <c r="C69" s="41" t="s">
        <v>907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30">
        <v>0</v>
      </c>
      <c r="AK69" s="30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0</v>
      </c>
      <c r="AZ69" s="25">
        <v>0</v>
      </c>
      <c r="BA69" s="25">
        <v>0</v>
      </c>
    </row>
    <row r="70" spans="1:53" s="35" customFormat="1" ht="57">
      <c r="A70" s="39" t="s">
        <v>970</v>
      </c>
      <c r="B70" s="40" t="s">
        <v>971</v>
      </c>
      <c r="C70" s="41" t="s">
        <v>907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30">
        <v>0</v>
      </c>
      <c r="AK70" s="30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5">
        <v>0</v>
      </c>
      <c r="AT70" s="25">
        <v>0</v>
      </c>
      <c r="AU70" s="25">
        <v>0</v>
      </c>
      <c r="AV70" s="25">
        <v>0</v>
      </c>
      <c r="AW70" s="25">
        <v>0</v>
      </c>
      <c r="AX70" s="25">
        <v>0</v>
      </c>
      <c r="AY70" s="25">
        <v>0</v>
      </c>
      <c r="AZ70" s="25">
        <v>0</v>
      </c>
      <c r="BA70" s="25">
        <v>0</v>
      </c>
    </row>
    <row r="71" spans="1:53" s="35" customFormat="1" ht="42.75">
      <c r="A71" s="39" t="s">
        <v>96</v>
      </c>
      <c r="B71" s="40" t="s">
        <v>972</v>
      </c>
      <c r="C71" s="41" t="s">
        <v>907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30">
        <v>0</v>
      </c>
      <c r="AK71" s="30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5">
        <v>0</v>
      </c>
      <c r="BA71" s="25">
        <v>0</v>
      </c>
    </row>
    <row r="72" spans="1:53" s="35" customFormat="1" ht="42.75">
      <c r="A72" s="39" t="s">
        <v>98</v>
      </c>
      <c r="B72" s="40" t="s">
        <v>973</v>
      </c>
      <c r="C72" s="41" t="s">
        <v>907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30">
        <v>0</v>
      </c>
      <c r="AK72" s="30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5">
        <v>0</v>
      </c>
      <c r="AT72" s="25">
        <v>0</v>
      </c>
      <c r="AU72" s="25">
        <v>0</v>
      </c>
      <c r="AV72" s="25">
        <v>0</v>
      </c>
      <c r="AW72" s="25">
        <v>0</v>
      </c>
      <c r="AX72" s="25">
        <v>0</v>
      </c>
      <c r="AY72" s="25">
        <v>0</v>
      </c>
      <c r="AZ72" s="25">
        <v>0</v>
      </c>
      <c r="BA72" s="25">
        <v>0</v>
      </c>
    </row>
    <row r="73" spans="1:53" s="35" customFormat="1" ht="28.5">
      <c r="A73" s="39" t="s">
        <v>100</v>
      </c>
      <c r="B73" s="40" t="s">
        <v>974</v>
      </c>
      <c r="C73" s="41" t="s">
        <v>907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30">
        <v>0</v>
      </c>
      <c r="AK73" s="30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5">
        <v>0</v>
      </c>
      <c r="AT73" s="25">
        <v>0</v>
      </c>
      <c r="AU73" s="25">
        <v>0</v>
      </c>
      <c r="AV73" s="25">
        <v>0</v>
      </c>
      <c r="AW73" s="25">
        <v>0</v>
      </c>
      <c r="AX73" s="25">
        <v>0</v>
      </c>
      <c r="AY73" s="25">
        <v>0</v>
      </c>
      <c r="AZ73" s="25">
        <v>0</v>
      </c>
      <c r="BA73" s="25">
        <v>0</v>
      </c>
    </row>
  </sheetData>
  <mergeCells count="47">
    <mergeCell ref="L17:M17"/>
    <mergeCell ref="J17:K17"/>
    <mergeCell ref="H17:I17"/>
    <mergeCell ref="P17:Q17"/>
    <mergeCell ref="V17:W17"/>
    <mergeCell ref="X17:Y17"/>
    <mergeCell ref="Z17:AA17"/>
    <mergeCell ref="N17:O17"/>
    <mergeCell ref="A20:C20"/>
    <mergeCell ref="AD17:AE17"/>
    <mergeCell ref="A15:A18"/>
    <mergeCell ref="B15:B18"/>
    <mergeCell ref="C15:C18"/>
    <mergeCell ref="D15:BA15"/>
    <mergeCell ref="D16:S16"/>
    <mergeCell ref="T16:AE16"/>
    <mergeCell ref="AF16:AK16"/>
    <mergeCell ref="AL16:AO16"/>
    <mergeCell ref="AP16:AU16"/>
    <mergeCell ref="AV16:AY16"/>
    <mergeCell ref="AZ16:BA16"/>
    <mergeCell ref="AR17:AS17"/>
    <mergeCell ref="AP17:AQ17"/>
    <mergeCell ref="AN17:AO17"/>
    <mergeCell ref="AL17:AM17"/>
    <mergeCell ref="AJ17:AK17"/>
    <mergeCell ref="A5:BA5"/>
    <mergeCell ref="A6:BA6"/>
    <mergeCell ref="A7:BA7"/>
    <mergeCell ref="A8:BA8"/>
    <mergeCell ref="A9:BA9"/>
    <mergeCell ref="AZ17:BA17"/>
    <mergeCell ref="A10:BA10"/>
    <mergeCell ref="A11:BA11"/>
    <mergeCell ref="A12:BA12"/>
    <mergeCell ref="A13:BA13"/>
    <mergeCell ref="A14:BA14"/>
    <mergeCell ref="D17:E17"/>
    <mergeCell ref="F17:G17"/>
    <mergeCell ref="R17:S17"/>
    <mergeCell ref="T17:U17"/>
    <mergeCell ref="AB17:AC17"/>
    <mergeCell ref="AF17:AG17"/>
    <mergeCell ref="AH17:AI17"/>
    <mergeCell ref="AX17:AY17"/>
    <mergeCell ref="AV17:AW17"/>
    <mergeCell ref="AT17:AU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Лист10</vt:lpstr>
      <vt:lpstr>Лист11</vt:lpstr>
      <vt:lpstr>Лист12</vt:lpstr>
      <vt:lpstr>Лист13</vt:lpstr>
      <vt:lpstr>Лист14</vt:lpstr>
      <vt:lpstr>Лист15</vt:lpstr>
      <vt:lpstr>Лист16</vt:lpstr>
      <vt:lpstr>Лист17</vt:lpstr>
      <vt:lpstr>Лист18</vt:lpstr>
      <vt:lpstr>Лист19</vt:lpstr>
      <vt:lpstr>Лист20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</dc:creator>
  <cp:lastModifiedBy>Natalya</cp:lastModifiedBy>
  <cp:lastPrinted>2020-05-13T15:00:34Z</cp:lastPrinted>
  <dcterms:created xsi:type="dcterms:W3CDTF">2019-02-14T09:24:47Z</dcterms:created>
  <dcterms:modified xsi:type="dcterms:W3CDTF">2022-11-07T11:41:38Z</dcterms:modified>
</cp:coreProperties>
</file>