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" sheetId="1" r:id="rId1"/>
    <sheet name="Лист2" sheetId="2" r:id="rId2"/>
    <sheet name="Лист3" sheetId="3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1" r:id="rId9"/>
  </sheets>
  <calcPr calcId="125725"/>
</workbook>
</file>

<file path=xl/calcChain.xml><?xml version="1.0" encoding="utf-8"?>
<calcChain xmlns="http://schemas.openxmlformats.org/spreadsheetml/2006/main">
  <c r="AQ67" i="8"/>
  <c r="AP67"/>
  <c r="AQ62"/>
  <c r="AP62"/>
  <c r="AP61" s="1"/>
  <c r="AP46" s="1"/>
  <c r="AP25" s="1"/>
  <c r="AI62"/>
  <c r="AI61" s="1"/>
  <c r="AI46" s="1"/>
  <c r="AI25" s="1"/>
  <c r="AI20" s="1"/>
  <c r="AI18" s="1"/>
  <c r="AH62"/>
  <c r="AH61" s="1"/>
  <c r="AH46" s="1"/>
  <c r="AH25" s="1"/>
  <c r="AH20" s="1"/>
  <c r="AH18" s="1"/>
  <c r="AG62"/>
  <c r="AF62"/>
  <c r="AF61" s="1"/>
  <c r="AF46" s="1"/>
  <c r="AF25" s="1"/>
  <c r="AF20" s="1"/>
  <c r="AF18" s="1"/>
  <c r="AQ61"/>
  <c r="AG61"/>
  <c r="AG46" s="1"/>
  <c r="AG25" s="1"/>
  <c r="AG20" s="1"/>
  <c r="AG18" s="1"/>
  <c r="AQ48"/>
  <c r="AQ47" s="1"/>
  <c r="AP48"/>
  <c r="AP47"/>
  <c r="AQ22"/>
  <c r="AP22"/>
  <c r="AE67"/>
  <c r="AD67"/>
  <c r="Y62"/>
  <c r="Y61" s="1"/>
  <c r="Y46" s="1"/>
  <c r="Y25" s="1"/>
  <c r="Y20" s="1"/>
  <c r="Y18" s="1"/>
  <c r="X62"/>
  <c r="X61" s="1"/>
  <c r="X46" s="1"/>
  <c r="X25" s="1"/>
  <c r="X20" s="1"/>
  <c r="X18" s="1"/>
  <c r="AA59"/>
  <c r="AA58"/>
  <c r="AA57"/>
  <c r="AA56"/>
  <c r="AA55"/>
  <c r="AA54"/>
  <c r="AA53"/>
  <c r="AA52"/>
  <c r="AA51"/>
  <c r="AA50"/>
  <c r="AA49"/>
  <c r="Z48"/>
  <c r="Z47"/>
  <c r="Z46" s="1"/>
  <c r="Z25" s="1"/>
  <c r="Z20" s="1"/>
  <c r="Z18" s="1"/>
  <c r="U47"/>
  <c r="T47"/>
  <c r="AE46"/>
  <c r="AD46"/>
  <c r="AD25" s="1"/>
  <c r="AD20" s="1"/>
  <c r="AD18" s="1"/>
  <c r="U46"/>
  <c r="T46"/>
  <c r="T25" s="1"/>
  <c r="T20" s="1"/>
  <c r="T18" s="1"/>
  <c r="AE25"/>
  <c r="U25"/>
  <c r="AE20"/>
  <c r="U20"/>
  <c r="AE18"/>
  <c r="U18"/>
  <c r="O67" i="7"/>
  <c r="K67"/>
  <c r="M64"/>
  <c r="M62" s="1"/>
  <c r="M61" s="1"/>
  <c r="M46" s="1"/>
  <c r="O62"/>
  <c r="O61" s="1"/>
  <c r="K62"/>
  <c r="K61" s="1"/>
  <c r="O48"/>
  <c r="O47" s="1"/>
  <c r="M47"/>
  <c r="K47"/>
  <c r="K46" s="1"/>
  <c r="K20" s="1"/>
  <c r="K18" s="1"/>
  <c r="M22"/>
  <c r="N20"/>
  <c r="L20"/>
  <c r="I67"/>
  <c r="F67"/>
  <c r="E67"/>
  <c r="G64"/>
  <c r="G62" s="1"/>
  <c r="G61" s="1"/>
  <c r="I62"/>
  <c r="I61" s="1"/>
  <c r="F62"/>
  <c r="F61" s="1"/>
  <c r="I48"/>
  <c r="I47" s="1"/>
  <c r="H47"/>
  <c r="G47"/>
  <c r="F47"/>
  <c r="F46" s="1"/>
  <c r="F20" s="1"/>
  <c r="F18" s="1"/>
  <c r="H22"/>
  <c r="G22"/>
  <c r="E22"/>
  <c r="P67"/>
  <c r="J67"/>
  <c r="D67"/>
  <c r="J62"/>
  <c r="J61" s="1"/>
  <c r="D62"/>
  <c r="D61" s="1"/>
  <c r="D48"/>
  <c r="D47" s="1"/>
  <c r="D22"/>
  <c r="Q20"/>
  <c r="S68" i="6"/>
  <c r="R68"/>
  <c r="N68"/>
  <c r="M68"/>
  <c r="O65"/>
  <c r="S63"/>
  <c r="R63"/>
  <c r="R62" s="1"/>
  <c r="O63"/>
  <c r="S62"/>
  <c r="O62"/>
  <c r="O47" s="1"/>
  <c r="S49"/>
  <c r="S48" s="1"/>
  <c r="Q48"/>
  <c r="P48"/>
  <c r="O48"/>
  <c r="Q23"/>
  <c r="P23"/>
  <c r="O23"/>
  <c r="N23"/>
  <c r="M23"/>
  <c r="K68"/>
  <c r="K63"/>
  <c r="K62"/>
  <c r="K49"/>
  <c r="K48" s="1"/>
  <c r="G65"/>
  <c r="G63" s="1"/>
  <c r="G62" s="1"/>
  <c r="G48"/>
  <c r="G23"/>
  <c r="L68"/>
  <c r="J68"/>
  <c r="F68"/>
  <c r="E68"/>
  <c r="D68"/>
  <c r="L63"/>
  <c r="L62" s="1"/>
  <c r="J63"/>
  <c r="D63"/>
  <c r="D62" s="1"/>
  <c r="J62"/>
  <c r="D49"/>
  <c r="L48"/>
  <c r="L47" s="1"/>
  <c r="L21" s="1"/>
  <c r="L19" s="1"/>
  <c r="I48"/>
  <c r="H48"/>
  <c r="D48"/>
  <c r="I23"/>
  <c r="H23"/>
  <c r="F23"/>
  <c r="E23"/>
  <c r="D23"/>
  <c r="K49" i="5"/>
  <c r="K50"/>
  <c r="E49"/>
  <c r="E50"/>
  <c r="P69"/>
  <c r="P64"/>
  <c r="P63"/>
  <c r="P50"/>
  <c r="P49" s="1"/>
  <c r="N66"/>
  <c r="N64" s="1"/>
  <c r="N63" s="1"/>
  <c r="N49"/>
  <c r="N24"/>
  <c r="O22"/>
  <c r="L69"/>
  <c r="L64"/>
  <c r="L63"/>
  <c r="L49"/>
  <c r="L27" s="1"/>
  <c r="M22"/>
  <c r="J69"/>
  <c r="J64"/>
  <c r="J63" s="1"/>
  <c r="J50"/>
  <c r="J49" s="1"/>
  <c r="H66"/>
  <c r="H64"/>
  <c r="H63" s="1"/>
  <c r="H27" s="1"/>
  <c r="H22" s="1"/>
  <c r="H20" s="1"/>
  <c r="H49"/>
  <c r="H24"/>
  <c r="K69"/>
  <c r="G69"/>
  <c r="F69"/>
  <c r="E69"/>
  <c r="D69"/>
  <c r="K63"/>
  <c r="G64"/>
  <c r="E63"/>
  <c r="D64"/>
  <c r="D63" s="1"/>
  <c r="G63"/>
  <c r="D50"/>
  <c r="D49" s="1"/>
  <c r="I49"/>
  <c r="G49"/>
  <c r="G48"/>
  <c r="G22" s="1"/>
  <c r="G20" s="1"/>
  <c r="G27"/>
  <c r="I24"/>
  <c r="F24"/>
  <c r="E24"/>
  <c r="D24"/>
  <c r="Q22"/>
  <c r="R69" i="3"/>
  <c r="N69"/>
  <c r="P66"/>
  <c r="P64" s="1"/>
  <c r="P63" s="1"/>
  <c r="R64"/>
  <c r="R63" s="1"/>
  <c r="N64"/>
  <c r="N63" s="1"/>
  <c r="R50"/>
  <c r="R49" s="1"/>
  <c r="R48" s="1"/>
  <c r="P49"/>
  <c r="N49"/>
  <c r="N27" s="1"/>
  <c r="P24"/>
  <c r="Q22"/>
  <c r="O22"/>
  <c r="M64"/>
  <c r="M63" s="1"/>
  <c r="M50"/>
  <c r="M49" s="1"/>
  <c r="I66"/>
  <c r="I64" s="1"/>
  <c r="I63" s="1"/>
  <c r="I48" s="1"/>
  <c r="F69"/>
  <c r="F67"/>
  <c r="F66"/>
  <c r="F61"/>
  <c r="F60"/>
  <c r="F59"/>
  <c r="F58"/>
  <c r="F57"/>
  <c r="F56"/>
  <c r="F55"/>
  <c r="F54"/>
  <c r="F53"/>
  <c r="F52"/>
  <c r="F51"/>
  <c r="F24"/>
  <c r="K50"/>
  <c r="K49" s="1"/>
  <c r="K48" s="1"/>
  <c r="K69"/>
  <c r="G69"/>
  <c r="K64"/>
  <c r="K63" s="1"/>
  <c r="G64"/>
  <c r="G63" s="1"/>
  <c r="I49"/>
  <c r="G49"/>
  <c r="G27" s="1"/>
  <c r="I24"/>
  <c r="J22"/>
  <c r="H22"/>
  <c r="E69"/>
  <c r="D69"/>
  <c r="E64"/>
  <c r="E63" s="1"/>
  <c r="D64"/>
  <c r="D63" s="1"/>
  <c r="E50"/>
  <c r="E49" s="1"/>
  <c r="D50"/>
  <c r="D49" s="1"/>
  <c r="E24"/>
  <c r="D24"/>
  <c r="Q20" i="2"/>
  <c r="K67"/>
  <c r="K65"/>
  <c r="K64"/>
  <c r="K62" s="1"/>
  <c r="K61" s="1"/>
  <c r="K59"/>
  <c r="K58"/>
  <c r="K57"/>
  <c r="K56"/>
  <c r="K55"/>
  <c r="K54"/>
  <c r="K53"/>
  <c r="K52"/>
  <c r="K51"/>
  <c r="K50"/>
  <c r="K49"/>
  <c r="K22"/>
  <c r="D45" i="1"/>
  <c r="D19"/>
  <c r="E64" i="2"/>
  <c r="E59"/>
  <c r="E58"/>
  <c r="E57"/>
  <c r="E56"/>
  <c r="E55"/>
  <c r="E54"/>
  <c r="E53"/>
  <c r="E52"/>
  <c r="E51"/>
  <c r="E50"/>
  <c r="E49"/>
  <c r="E65"/>
  <c r="E67"/>
  <c r="E22"/>
  <c r="M62"/>
  <c r="M61" s="1"/>
  <c r="M48"/>
  <c r="M47" s="1"/>
  <c r="M63" i="1"/>
  <c r="J67" i="2"/>
  <c r="J62"/>
  <c r="J61" s="1"/>
  <c r="J48"/>
  <c r="J47" s="1"/>
  <c r="J22"/>
  <c r="D67"/>
  <c r="D62"/>
  <c r="D61" s="1"/>
  <c r="D48"/>
  <c r="D47" s="1"/>
  <c r="D22"/>
  <c r="I67"/>
  <c r="I62"/>
  <c r="I61" s="1"/>
  <c r="I48"/>
  <c r="I47" s="1"/>
  <c r="I22"/>
  <c r="G67"/>
  <c r="G62"/>
  <c r="G61" s="1"/>
  <c r="G48"/>
  <c r="G47" s="1"/>
  <c r="G22"/>
  <c r="R17" i="1"/>
  <c r="Z24"/>
  <c r="Z81"/>
  <c r="S81"/>
  <c r="Y81" s="1"/>
  <c r="Z68"/>
  <c r="S68"/>
  <c r="Y68" s="1"/>
  <c r="Z66"/>
  <c r="S66"/>
  <c r="Y66" s="1"/>
  <c r="Z65"/>
  <c r="Z64"/>
  <c r="Y64"/>
  <c r="Y63"/>
  <c r="Z63"/>
  <c r="Y62"/>
  <c r="Z62"/>
  <c r="Z61"/>
  <c r="Y61"/>
  <c r="Z60"/>
  <c r="Y60"/>
  <c r="Z59"/>
  <c r="Y59"/>
  <c r="Z58"/>
  <c r="Y58"/>
  <c r="Z57"/>
  <c r="Y57"/>
  <c r="Y56"/>
  <c r="Z56"/>
  <c r="Y55"/>
  <c r="Z55"/>
  <c r="Z54"/>
  <c r="Y54"/>
  <c r="Z53"/>
  <c r="Y53"/>
  <c r="Y52"/>
  <c r="Z52"/>
  <c r="Y51"/>
  <c r="Z51"/>
  <c r="Z50"/>
  <c r="Y50"/>
  <c r="Z49"/>
  <c r="Y49"/>
  <c r="Y48"/>
  <c r="Z48"/>
  <c r="Y47"/>
  <c r="Z47"/>
  <c r="Z46"/>
  <c r="Y46"/>
  <c r="Z45"/>
  <c r="Y45"/>
  <c r="Y24"/>
  <c r="S21"/>
  <c r="Y21" s="1"/>
  <c r="Y19"/>
  <c r="Y17"/>
  <c r="G64"/>
  <c r="G63"/>
  <c r="G62"/>
  <c r="G58"/>
  <c r="G57"/>
  <c r="G56"/>
  <c r="G55"/>
  <c r="G54"/>
  <c r="G53"/>
  <c r="G52"/>
  <c r="R52" s="1"/>
  <c r="G51"/>
  <c r="G50"/>
  <c r="G49"/>
  <c r="G48"/>
  <c r="R48" s="1"/>
  <c r="H66"/>
  <c r="M64"/>
  <c r="K64"/>
  <c r="M61"/>
  <c r="M60" s="1"/>
  <c r="K63"/>
  <c r="M62"/>
  <c r="K62"/>
  <c r="P61"/>
  <c r="P60" s="1"/>
  <c r="H61"/>
  <c r="K61" s="1"/>
  <c r="K60" s="1"/>
  <c r="M58"/>
  <c r="K58"/>
  <c r="M57"/>
  <c r="K57"/>
  <c r="M56"/>
  <c r="K56"/>
  <c r="M55"/>
  <c r="K55"/>
  <c r="M54"/>
  <c r="K54"/>
  <c r="M53"/>
  <c r="K53"/>
  <c r="R53" s="1"/>
  <c r="M52"/>
  <c r="K52"/>
  <c r="M51"/>
  <c r="K51"/>
  <c r="M50"/>
  <c r="K50"/>
  <c r="M49"/>
  <c r="M47" s="1"/>
  <c r="M46" s="1"/>
  <c r="K49"/>
  <c r="M48"/>
  <c r="K48"/>
  <c r="P47"/>
  <c r="H47"/>
  <c r="H46" s="1"/>
  <c r="P46"/>
  <c r="H21"/>
  <c r="K21" s="1"/>
  <c r="D47"/>
  <c r="D46" s="1"/>
  <c r="D61"/>
  <c r="D60" s="1"/>
  <c r="R66"/>
  <c r="G66"/>
  <c r="F66"/>
  <c r="D66"/>
  <c r="R61"/>
  <c r="R60" s="1"/>
  <c r="F61"/>
  <c r="F60" s="1"/>
  <c r="R57"/>
  <c r="R55"/>
  <c r="F47"/>
  <c r="F46" s="1"/>
  <c r="R21"/>
  <c r="G21"/>
  <c r="F21"/>
  <c r="D21"/>
  <c r="AQ46" i="8" l="1"/>
  <c r="AA48"/>
  <c r="AA47" s="1"/>
  <c r="AA46" s="1"/>
  <c r="AA25" s="1"/>
  <c r="AA20" s="1"/>
  <c r="AA18" s="1"/>
  <c r="AQ25"/>
  <c r="AQ20"/>
  <c r="AQ18" s="1"/>
  <c r="AP20"/>
  <c r="AP18" s="1"/>
  <c r="D46" i="7"/>
  <c r="K25"/>
  <c r="D20"/>
  <c r="D18" s="1"/>
  <c r="D25"/>
  <c r="O46"/>
  <c r="O25"/>
  <c r="O20" s="1"/>
  <c r="O18" s="1"/>
  <c r="M25"/>
  <c r="M20" s="1"/>
  <c r="M18" s="1"/>
  <c r="G25"/>
  <c r="G20" s="1"/>
  <c r="G18" s="1"/>
  <c r="G46"/>
  <c r="I46"/>
  <c r="I25"/>
  <c r="I20" s="1"/>
  <c r="I18" s="1"/>
  <c r="F25"/>
  <c r="S26" i="6"/>
  <c r="S21" s="1"/>
  <c r="S19" s="1"/>
  <c r="S47"/>
  <c r="O26"/>
  <c r="O21" s="1"/>
  <c r="O19" s="1"/>
  <c r="D47"/>
  <c r="K47"/>
  <c r="K26"/>
  <c r="K21" s="1"/>
  <c r="K19" s="1"/>
  <c r="G26"/>
  <c r="G21" s="1"/>
  <c r="G19" s="1"/>
  <c r="G47"/>
  <c r="D26"/>
  <c r="D21"/>
  <c r="D19" s="1"/>
  <c r="L26"/>
  <c r="D48" i="5"/>
  <c r="P48"/>
  <c r="P27"/>
  <c r="P22" s="1"/>
  <c r="P20" s="1"/>
  <c r="N27"/>
  <c r="N22" s="1"/>
  <c r="N20" s="1"/>
  <c r="N48"/>
  <c r="L48"/>
  <c r="L22" s="1"/>
  <c r="L20" s="1"/>
  <c r="J48"/>
  <c r="J27"/>
  <c r="J22" s="1"/>
  <c r="J20" s="1"/>
  <c r="H48"/>
  <c r="D27"/>
  <c r="D22"/>
  <c r="D20" s="1"/>
  <c r="F64" i="3"/>
  <c r="F63" s="1"/>
  <c r="N48"/>
  <c r="N22" s="1"/>
  <c r="N20" s="1"/>
  <c r="G48"/>
  <c r="G22" s="1"/>
  <c r="G20" s="1"/>
  <c r="F50"/>
  <c r="F49" s="1"/>
  <c r="F48" s="1"/>
  <c r="F22" s="1"/>
  <c r="F20" s="1"/>
  <c r="I27"/>
  <c r="I22" s="1"/>
  <c r="I20" s="1"/>
  <c r="P27"/>
  <c r="P22" s="1"/>
  <c r="P20" s="1"/>
  <c r="P48"/>
  <c r="R27"/>
  <c r="R22" s="1"/>
  <c r="R20" s="1"/>
  <c r="M48"/>
  <c r="M27" s="1"/>
  <c r="M22" s="1"/>
  <c r="M20" s="1"/>
  <c r="K27"/>
  <c r="K22" s="1"/>
  <c r="K20" s="1"/>
  <c r="E48"/>
  <c r="E27" s="1"/>
  <c r="D48"/>
  <c r="J46" i="2"/>
  <c r="J20" s="1"/>
  <c r="J18" s="1"/>
  <c r="D46"/>
  <c r="K48"/>
  <c r="K47" s="1"/>
  <c r="K46" s="1"/>
  <c r="K20" s="1"/>
  <c r="K18" s="1"/>
  <c r="E48"/>
  <c r="E47" s="1"/>
  <c r="E62"/>
  <c r="E61" s="1"/>
  <c r="M46"/>
  <c r="M25" s="1"/>
  <c r="M20" s="1"/>
  <c r="M18" s="1"/>
  <c r="J25"/>
  <c r="D20"/>
  <c r="D18" s="1"/>
  <c r="D25"/>
  <c r="I46"/>
  <c r="I25" s="1"/>
  <c r="I20"/>
  <c r="G46"/>
  <c r="G25" s="1"/>
  <c r="G20"/>
  <c r="K47" i="1"/>
  <c r="K46" s="1"/>
  <c r="H60"/>
  <c r="H45" s="1"/>
  <c r="P45"/>
  <c r="P24" s="1"/>
  <c r="P19" s="1"/>
  <c r="P17" s="1"/>
  <c r="M45"/>
  <c r="M24" s="1"/>
  <c r="M19" s="1"/>
  <c r="M17" s="1"/>
  <c r="K45"/>
  <c r="K24" s="1"/>
  <c r="K19" s="1"/>
  <c r="R51"/>
  <c r="R56"/>
  <c r="K17"/>
  <c r="H19"/>
  <c r="H17" s="1"/>
  <c r="H24"/>
  <c r="D24"/>
  <c r="D17"/>
  <c r="F45"/>
  <c r="F19" s="1"/>
  <c r="G47"/>
  <c r="G46" s="1"/>
  <c r="R54"/>
  <c r="R49"/>
  <c r="R58"/>
  <c r="R50"/>
  <c r="F27" i="3" l="1"/>
  <c r="E22"/>
  <c r="E20" s="1"/>
  <c r="D22"/>
  <c r="D20" s="1"/>
  <c r="D27"/>
  <c r="E46" i="2"/>
  <c r="K25"/>
  <c r="E25"/>
  <c r="G61" i="1"/>
  <c r="G60" s="1"/>
  <c r="G45" s="1"/>
  <c r="G19" s="1"/>
  <c r="G17" s="1"/>
  <c r="F24"/>
  <c r="R47"/>
  <c r="E20" i="2" l="1"/>
  <c r="E18" s="1"/>
  <c r="G24" i="1"/>
  <c r="R46"/>
  <c r="R45" s="1"/>
  <c r="R19" l="1"/>
  <c r="R24"/>
  <c r="F421" i="11" l="1"/>
  <c r="G421" s="1"/>
  <c r="E400"/>
  <c r="F400" s="1"/>
  <c r="H394"/>
  <c r="H393" s="1"/>
  <c r="E394"/>
  <c r="E393"/>
  <c r="D393"/>
  <c r="G376"/>
  <c r="F376"/>
  <c r="H370"/>
  <c r="H369" s="1"/>
  <c r="G370"/>
  <c r="G369" s="1"/>
  <c r="F370"/>
  <c r="F369" s="1"/>
  <c r="E370"/>
  <c r="D370"/>
  <c r="D369" s="1"/>
  <c r="D368" s="1"/>
  <c r="D367" s="1"/>
  <c r="E369"/>
  <c r="E368"/>
  <c r="F368" s="1"/>
  <c r="E367"/>
  <c r="E362"/>
  <c r="E338"/>
  <c r="E69"/>
  <c r="E68" s="1"/>
  <c r="E65"/>
  <c r="E63"/>
  <c r="E62"/>
  <c r="E57" s="1"/>
  <c r="E55"/>
  <c r="E52"/>
  <c r="E345" s="1"/>
  <c r="E41"/>
  <c r="E39"/>
  <c r="E18"/>
  <c r="F394" l="1"/>
  <c r="F393" s="1"/>
  <c r="G400"/>
  <c r="G394" s="1"/>
  <c r="G393" s="1"/>
  <c r="F367"/>
  <c r="G368"/>
  <c r="G367" s="1"/>
  <c r="E48"/>
  <c r="E33" l="1"/>
  <c r="E76" s="1"/>
  <c r="E104" s="1"/>
  <c r="E134" l="1"/>
  <c r="E155"/>
</calcChain>
</file>

<file path=xl/sharedStrings.xml><?xml version="1.0" encoding="utf-8"?>
<sst xmlns="http://schemas.openxmlformats.org/spreadsheetml/2006/main" count="5829" uniqueCount="953">
  <si>
    <t>Приложение № 1</t>
  </si>
  <si>
    <t>к приказу Минэнерго России</t>
  </si>
  <si>
    <t>от "25" апреля 2018 г. № 320</t>
  </si>
  <si>
    <t>       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</si>
  <si>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</si>
  <si>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</si>
  <si>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</si>
  <si>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</si>
  <si>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</si>
  <si>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</si>
  <si>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</si>
  <si>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Причины отклонении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</si>
  <si>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</si>
  <si>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</si>
  <si>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</si>
  <si>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</si>
  <si>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</si>
  <si>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</si>
  <si>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</si>
  <si>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</si>
  <si>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</si>
  <si>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*+* или "-".</t>
  </si>
  <si>
    <t>Приложение № 2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</si>
  <si>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</si>
  <si>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</si>
  <si>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</si>
  <si>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Причины отклонений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</si>
  <si>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</si>
  <si>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</si>
  <si>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</si>
  <si>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</si>
  <si>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</si>
  <si>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</si>
  <si>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</si>
  <si>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Приложение № 3</t>
  </si>
  <si>
    <t>Первоначальная стоимость принимаемых к учету основных средств и нематериальных активов, млн. рублей (без НДС)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</si>
  <si>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</si>
  <si>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</si>
  <si>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</si>
  <si>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</si>
  <si>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</si>
  <si>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</si>
  <si>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Приложение № 4</t>
  </si>
  <si>
    <t>               Форма 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</si>
  <si>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</si>
  <si>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</si>
  <si>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</si>
  <si>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Приложение № 5</t>
  </si>
  <si>
    <t>                                     Форма 5. Отчет об исполнении плана ввода объектов инвестиционной деятельности (мощностей) в эксплуатацию</t>
  </si>
  <si>
    <t>км ВЛ 2-цеп</t>
  </si>
  <si>
    <t>Дата ввода объекта, дд.мм.гггт</t>
  </si>
  <si>
    <t>км ВЛ 1-цеп</t>
  </si>
  <si>
    <t>кмВЛ 2-цеп</t>
  </si>
  <si>
    <t>км КЛ</t>
  </si>
  <si>
    <t>Приложение № 6</t>
  </si>
  <si>
    <t>                                         Форма 6. Отчет об исполнении плана вывода объектов инвестиционной деятельности (мощностей) из эксплуатации</t>
  </si>
  <si>
    <t>Наименование объекта, выводимого из эксплуатации</t>
  </si>
  <si>
    <t>Дата вывода объекта, дд.мм.гггг</t>
  </si>
  <si>
    <t>Приложение № 7</t>
  </si>
  <si>
    <t>                               Форма 7. Отчет о фактических значениях количественных показателей по инвестиционным проектам инвестиционной программы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</si>
  <si>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</si>
  <si>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</si>
  <si>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</si>
  <si>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</si>
  <si>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</si>
  <si>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</si>
  <si>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</si>
  <si>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</si>
  <si>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</si>
  <si>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</si>
  <si>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</si>
  <si>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</si>
  <si>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</si>
  <si>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</si>
  <si>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</si>
  <si>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</si>
  <si>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</si>
  <si>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</si>
  <si>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</si>
  <si>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</si>
  <si>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</si>
  <si>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</si>
  <si>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</si>
  <si>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</si>
  <si>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</si>
  <si>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</si>
  <si>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</si>
  <si>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</si>
  <si>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</si>
  <si>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</si>
  <si>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</si>
  <si>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</si>
  <si>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</si>
  <si>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</si>
  <si>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</si>
  <si>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Приложение № 8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</si>
  <si>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</si>
  <si>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</si>
  <si>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</si>
  <si>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</si>
  <si>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</si>
  <si>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</si>
  <si>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</si>
  <si>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</si>
  <si>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</si>
  <si>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</si>
  <si>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</si>
  <si>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</si>
  <si>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</si>
  <si>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</si>
  <si>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</si>
  <si>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</si>
  <si>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</si>
  <si>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</si>
  <si>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</si>
  <si>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</si>
  <si>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</si>
  <si>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</si>
  <si>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</si>
  <si>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</si>
  <si>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</si>
  <si>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</si>
  <si>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</si>
  <si>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</si>
  <si>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</si>
  <si>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</si>
  <si>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</si>
  <si>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</si>
  <si>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</si>
  <si>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</si>
  <si>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</si>
  <si>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</si>
  <si>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</si>
  <si>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</si>
  <si>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</si>
  <si>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</si>
  <si>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</si>
  <si>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</si>
  <si>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</si>
  <si>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</si>
  <si>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</si>
  <si>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</si>
  <si>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</si>
  <si>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</si>
  <si>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</si>
  <si>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</si>
  <si>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</si>
  <si>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</si>
  <si>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</si>
  <si>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</si>
  <si>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</si>
  <si>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</si>
  <si>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</si>
  <si>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</si>
  <si>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</si>
  <si>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</si>
  <si>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</si>
  <si>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</si>
  <si>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</si>
  <si>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</si>
  <si>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</si>
  <si>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</si>
  <si>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</si>
  <si>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</si>
  <si>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</si>
  <si>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</si>
  <si>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</si>
  <si>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</si>
  <si>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</si>
  <si>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</si>
  <si>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</si>
  <si>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</si>
  <si>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</si>
  <si>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</si>
  <si>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</si>
  <si>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</si>
  <si>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</si>
  <si>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</si>
  <si>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</si>
  <si>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</si>
  <si>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</si>
  <si>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</si>
  <si>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</si>
  <si>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</si>
  <si>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</si>
  <si>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</si>
  <si>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</si>
  <si>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</si>
  <si>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</si>
  <si>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</si>
  <si>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</si>
  <si>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</si>
  <si>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</si>
  <si>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</si>
  <si>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</si>
  <si>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</si>
  <si>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</si>
  <si>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</si>
  <si>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</si>
  <si>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</si>
  <si>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</si>
  <si>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</si>
  <si>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</si>
  <si>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</si>
  <si>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</si>
  <si>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</si>
  <si>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</si>
  <si>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</si>
  <si>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</si>
  <si>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</si>
  <si>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</si>
  <si>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</si>
  <si>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</si>
  <si>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</si>
  <si>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</si>
  <si>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</si>
  <si>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</si>
  <si>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</si>
  <si>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</si>
  <si>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</si>
  <si>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</si>
  <si>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</si>
  <si>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</si>
  <si>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</si>
  <si>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</si>
  <si>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</si>
  <si>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</si>
  <si>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</si>
  <si>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</si>
  <si>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</si>
  <si>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</si>
  <si>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</si>
  <si>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</si>
  <si>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</si>
  <si>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</si>
  <si>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</si>
  <si>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</si>
  <si>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</si>
  <si>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</si>
  <si>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</si>
  <si>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</si>
  <si>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</si>
  <si>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</si>
  <si>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</si>
  <si>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</si>
  <si>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</si>
  <si>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</si>
  <si>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</si>
  <si>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</si>
  <si>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</si>
  <si>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</si>
  <si>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</si>
  <si>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</si>
  <si>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</si>
  <si>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</si>
  <si>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</si>
  <si>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</si>
  <si>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</si>
  <si>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</si>
  <si>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</si>
  <si>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</si>
  <si>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</si>
  <si>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</si>
  <si>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</si>
  <si>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</si>
  <si>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</si>
  <si>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</si>
  <si>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</si>
  <si>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</si>
  <si>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</si>
  <si>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</si>
  <si>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</si>
  <si>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</si>
  <si>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</si>
  <si>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</si>
  <si>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</si>
  <si>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</si>
  <si>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</si>
  <si>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</si>
  <si>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</si>
  <si>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</si>
  <si>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</si>
  <si>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</si>
  <si>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</si>
  <si>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</si>
  <si>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</si>
  <si>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</si>
  <si>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</si>
  <si>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</si>
  <si>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</si>
  <si>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</si>
  <si>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</si>
  <si>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</si>
  <si>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</si>
  <si>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</si>
  <si>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</si>
  <si>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</si>
  <si>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</si>
  <si>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</si>
  <si>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</si>
  <si>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</si>
  <si>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</si>
  <si>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</si>
  <si>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</si>
  <si>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</si>
  <si>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</si>
  <si>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</si>
  <si>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</si>
  <si>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</si>
  <si>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</si>
  <si>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</si>
  <si>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</si>
  <si>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</si>
  <si>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</si>
  <si>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</si>
  <si>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</si>
  <si>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</si>
  <si>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</si>
  <si>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</si>
  <si>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</si>
  <si>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</si>
  <si>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</si>
  <si>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</si>
  <si>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</si>
  <si>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</si>
  <si>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</si>
  <si>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</si>
  <si>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</si>
  <si>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</si>
  <si>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</si>
  <si>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</si>
  <si>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</si>
  <si>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</si>
  <si>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</si>
  <si>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</si>
  <si>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</si>
  <si>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</si>
  <si>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</si>
  <si>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</si>
  <si>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</si>
  <si>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</si>
  <si>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</si>
  <si>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</si>
  <si>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</si>
  <si>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</si>
  <si>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</si>
  <si>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</si>
  <si>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</si>
  <si>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</si>
  <si>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</si>
  <si>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</si>
  <si>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</si>
  <si>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</si>
  <si>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</si>
  <si>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</si>
  <si>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</si>
  <si>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</si>
  <si>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</si>
  <si>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</si>
  <si>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</si>
  <si>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</si>
  <si>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</si>
  <si>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</si>
  <si>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</si>
  <si>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</si>
  <si>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</si>
  <si>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</si>
  <si>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</si>
  <si>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</si>
  <si>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</si>
  <si>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</si>
  <si>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</si>
  <si>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</si>
  <si>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</si>
  <si>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</si>
  <si>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</si>
  <si>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</si>
  <si>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</si>
  <si>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</si>
  <si>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</si>
  <si>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</si>
  <si>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</si>
  <si>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</si>
  <si>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</si>
  <si>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</si>
  <si>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</si>
  <si>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</si>
  <si>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</si>
  <si>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</si>
  <si>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</si>
  <si>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</si>
  <si>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</si>
  <si>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</si>
  <si>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</si>
  <si>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</si>
  <si>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</si>
  <si>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</si>
  <si>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</si>
  <si>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</si>
  <si>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</si>
  <si>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</si>
  <si>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</si>
  <si>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</si>
  <si>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</si>
  <si>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</si>
  <si>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</si>
  <si>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</si>
  <si>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</si>
  <si>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</si>
  <si>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</si>
  <si>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</si>
  <si>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</si>
  <si>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</si>
  <si>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</si>
  <si>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</si>
  <si>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</si>
  <si>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</si>
  <si>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</si>
  <si>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</si>
  <si>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</si>
  <si>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</si>
  <si>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</si>
  <si>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</si>
  <si>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</si>
  <si>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</si>
  <si>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</si>
  <si>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</si>
  <si>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</si>
  <si>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</si>
  <si>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</si>
  <si>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</si>
  <si>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</si>
  <si>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</si>
  <si>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</si>
  <si>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</si>
  <si>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</si>
  <si>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</si>
  <si>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</si>
  <si>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</si>
  <si>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</si>
  <si>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</si>
  <si>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</si>
  <si>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</si>
  <si>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</si>
  <si>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</si>
  <si>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</si>
  <si>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</si>
  <si>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</si>
  <si>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</si>
  <si>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</si>
  <si>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</si>
  <si>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</si>
  <si>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</si>
  <si>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</si>
  <si>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</si>
  <si>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</si>
  <si>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</si>
  <si>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</si>
  <si>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</si>
  <si>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</si>
  <si>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</si>
  <si>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</si>
  <si>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</si>
  <si>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</si>
  <si>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</si>
  <si>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</si>
  <si>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</si>
  <si>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</si>
  <si>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</si>
  <si>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</si>
  <si>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</si>
  <si>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</si>
  <si>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</si>
  <si>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</si>
  <si>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</si>
  <si>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</si>
  <si>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</si>
  <si>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</si>
  <si>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</si>
  <si>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</si>
  <si>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</si>
  <si>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</si>
  <si>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</si>
  <si>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</si>
  <si>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</si>
  <si>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</si>
  <si>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</si>
  <si>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</si>
  <si>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</si>
  <si>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</si>
  <si>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</si>
  <si>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</si>
  <si>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</si>
  <si>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</si>
  <si>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</si>
  <si>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</si>
  <si>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</si>
  <si>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</si>
  <si>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</si>
  <si>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</si>
  <si>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</si>
  <si>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</si>
  <si>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</si>
  <si>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</si>
  <si>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</si>
  <si>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</si>
  <si>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</si>
  <si>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</si>
  <si>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</si>
  <si>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</si>
  <si>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</si>
  <si>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</si>
  <si>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</si>
  <si>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</si>
  <si>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</si>
  <si>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</si>
  <si>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</si>
  <si>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</si>
  <si>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</si>
  <si>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</si>
  <si>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</si>
  <si>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</si>
  <si>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</si>
  <si>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</si>
  <si>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</si>
  <si>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</si>
  <si>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</si>
  <si>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</si>
  <si>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</si>
  <si>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</si>
  <si>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</si>
  <si>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</si>
  <si>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</si>
  <si>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</si>
  <si>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</si>
  <si>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</si>
  <si>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</si>
  <si>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</si>
  <si>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</si>
  <si>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</si>
  <si>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</si>
  <si>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</si>
  <si>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</si>
  <si>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</si>
  <si>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</si>
  <si>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</si>
  <si>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</si>
  <si>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</si>
  <si>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</si>
  <si>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</si>
  <si>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</si>
  <si>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</si>
  <si>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</si>
  <si>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</si>
  <si>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</si>
  <si>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</si>
  <si>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</si>
  <si>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</si>
  <si>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</si>
  <si>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</si>
  <si>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</si>
  <si>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</si>
  <si>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</si>
  <si>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</si>
  <si>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</si>
  <si>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</si>
  <si>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</si>
  <si>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</si>
  <si>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</si>
  <si>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</si>
  <si>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</si>
  <si>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</si>
  <si>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</si>
  <si>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</si>
  <si>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</si>
  <si>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</si>
  <si>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</si>
  <si>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</si>
  <si>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</si>
  <si>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</si>
  <si>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</si>
  <si>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</si>
  <si>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</si>
  <si>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</si>
  <si>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</si>
  <si>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</si>
  <si>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</si>
  <si>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</si>
  <si>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</si>
  <si>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</si>
  <si>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</si>
  <si>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</si>
  <si>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</si>
  <si>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</si>
  <si>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</si>
  <si>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</si>
  <si>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Общий объем финансирования, 
в том числе за счет:</t>
  </si>
  <si>
    <t>бюджетов субъектов Российской Федерации
и муниципальных образований</t>
  </si>
  <si>
    <t>     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</si>
  <si>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в ед. измерений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</si>
  <si>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</si>
  <si>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</si>
  <si>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б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</si>
  <si>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</si>
  <si>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</si>
  <si>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</si>
  <si>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</si>
  <si>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</si>
  <si>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</si>
  <si>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</si>
  <si>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</si>
  <si>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</si>
  <si>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</si>
  <si>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</si>
  <si>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</si>
  <si>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</si>
  <si>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</si>
  <si>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</si>
  <si>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</si>
  <si>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</si>
  <si>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</si>
  <si>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</si>
  <si>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</si>
  <si>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</si>
  <si>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</si>
  <si>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</si>
  <si>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</si>
  <si>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</si>
  <si>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</si>
  <si>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</si>
  <si>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</si>
  <si>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</si>
  <si>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</si>
  <si>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</si>
  <si>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</si>
  <si>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</si>
  <si>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</si>
  <si>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</si>
  <si>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</si>
  <si>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</si>
  <si>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</si>
  <si>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</si>
  <si>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</si>
  <si>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</si>
  <si>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</si>
  <si>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</si>
  <si>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</si>
  <si>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</si>
  <si>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</si>
  <si>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</si>
  <si>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</si>
  <si>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</si>
  <si>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</si>
  <si>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</si>
  <si>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</si>
  <si>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</si>
  <si>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</si>
  <si>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</si>
  <si>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</si>
  <si>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</si>
  <si>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</si>
  <si>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</si>
  <si>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</si>
  <si>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</si>
  <si>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</si>
  <si>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</si>
  <si>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</si>
  <si>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</si>
  <si>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</si>
  <si>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</si>
  <si>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</si>
  <si>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</si>
  <si>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</si>
  <si>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</si>
  <si>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</si>
  <si>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</si>
  <si>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</si>
  <si>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</si>
  <si>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</si>
  <si>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</si>
  <si>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</si>
  <si>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</si>
  <si>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</si>
  <si>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</si>
  <si>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</si>
  <si>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</si>
  <si>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</si>
  <si>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</si>
  <si>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</si>
  <si>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</si>
  <si>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</si>
  <si>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</si>
  <si>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</si>
  <si>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</si>
  <si>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</si>
  <si>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</si>
  <si>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</si>
  <si>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</si>
  <si>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</si>
  <si>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</si>
  <si>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</si>
  <si>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</si>
  <si>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</si>
  <si>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</si>
  <si>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</si>
  <si>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</si>
  <si>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</si>
  <si>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</si>
  <si>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</si>
  <si>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</si>
  <si>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</si>
  <si>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</si>
  <si>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</si>
  <si>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</si>
  <si>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</si>
  <si>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</si>
  <si>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</si>
  <si>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</si>
  <si>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</si>
  <si>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</si>
  <si>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</si>
  <si>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</si>
  <si>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</si>
  <si>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</si>
  <si>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</si>
  <si>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</si>
  <si>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</si>
  <si>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</si>
  <si>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</si>
  <si>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</si>
  <si>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</si>
  <si>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</si>
  <si>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</si>
  <si>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</si>
  <si>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</si>
  <si>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</si>
  <si>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</si>
  <si>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</si>
  <si>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</si>
  <si>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</si>
  <si>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</si>
  <si>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</si>
  <si>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</si>
  <si>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</si>
  <si>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</si>
  <si>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</si>
  <si>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</si>
  <si>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</si>
  <si>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</si>
  <si>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</si>
  <si>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</si>
  <si>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</si>
  <si>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</si>
  <si>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</si>
  <si>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</si>
  <si>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</si>
  <si>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</si>
  <si>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</si>
  <si>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</si>
  <si>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</si>
  <si>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</si>
  <si>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</si>
  <si>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</si>
  <si>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</si>
  <si>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</si>
  <si>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</si>
  <si>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</si>
  <si>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</si>
  <si>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</si>
  <si>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</si>
  <si>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</si>
  <si>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</si>
  <si>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</si>
  <si>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</si>
  <si>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</si>
  <si>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</si>
  <si>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</si>
  <si>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</si>
  <si>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</si>
  <si>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</si>
  <si>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</si>
  <si>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</si>
  <si>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</si>
  <si>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</si>
  <si>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</si>
  <si>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</si>
  <si>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</si>
  <si>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</si>
  <si>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</si>
  <si>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</si>
  <si>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</si>
  <si>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</si>
  <si>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</si>
  <si>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</si>
  <si>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</si>
  <si>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</si>
  <si>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</si>
  <si>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</si>
  <si>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</si>
  <si>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</si>
  <si>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</si>
  <si>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</si>
  <si>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</si>
  <si>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</si>
  <si>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</si>
  <si>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</si>
  <si>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</si>
  <si>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</si>
  <si>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</si>
  <si>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</si>
  <si>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</si>
  <si>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</si>
  <si>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</si>
  <si>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</si>
  <si>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</si>
  <si>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</si>
  <si>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</si>
  <si>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</si>
  <si>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</si>
  <si>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</si>
  <si>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</si>
  <si>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</si>
  <si>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</si>
  <si>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</si>
  <si>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</si>
  <si>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</si>
  <si>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</si>
  <si>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</si>
  <si>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</si>
  <si>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</si>
  <si>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</si>
  <si>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</si>
  <si>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</si>
  <si>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</si>
  <si>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</si>
  <si>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</si>
  <si>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</si>
  <si>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</si>
  <si>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</si>
  <si>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</si>
  <si>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</si>
  <si>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</si>
  <si>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</si>
  <si>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</si>
  <si>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</si>
  <si>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</si>
  <si>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</si>
  <si>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</si>
  <si>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</si>
  <si>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</si>
  <si>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</si>
  <si>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</si>
  <si>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</si>
  <si>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</si>
  <si>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</si>
  <si>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</si>
  <si>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</si>
  <si>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</si>
  <si>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</si>
  <si>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</si>
  <si>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</si>
  <si>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</si>
  <si>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</si>
  <si>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</si>
  <si>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</si>
  <si>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</si>
  <si>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</si>
  <si>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</si>
  <si>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</si>
  <si>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</si>
  <si>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</si>
  <si>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</si>
  <si>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</si>
  <si>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</si>
  <si>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</si>
  <si>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года</t>
  </si>
  <si>
    <r>
      <t xml:space="preserve">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</si>
  <si>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</si>
  <si>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</si>
  <si>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на 01.01. 2021 года</t>
  </si>
  <si>
    <t>факт 2019 года (на 01.01.2020 года)</t>
  </si>
  <si>
    <t>факт 2020 года  (на 01.01.2021 года)</t>
  </si>
  <si>
    <t>факт 2019 года  (на 01.01.2020 года)</t>
  </si>
  <si>
    <t>факт 2020 года (на 01.01.2021 года)</t>
  </si>
  <si>
    <t>факт 2020 года (на 01.01. 2021)</t>
  </si>
  <si>
    <t>Инвестиционная программа Общества с ограниченной ответственностью "Примэнерго"</t>
  </si>
  <si>
    <t>14.2</t>
  </si>
  <si>
    <t>Общий фактический объем финансирования, 
в том числе за счет:</t>
  </si>
  <si>
    <t>другое</t>
  </si>
  <si>
    <t>                                          Форма 2 . Отчет об исполнении плана освоения капитальных вложений по инвестиционным проектам инвестиционной программы</t>
  </si>
  <si>
    <t>                                               Форма 3 . Отчет об исполнении плана ввода основных средств по инвестиционным проектам инвестиционной программы</t>
  </si>
  <si>
    <t>Остаток освоения капитальных вложений на 01.01.2024 года, млн. рублей (без НДС)</t>
  </si>
  <si>
    <t>3.8</t>
  </si>
  <si>
    <t>23.1.4</t>
  </si>
  <si>
    <t>Приложение № 20</t>
  </si>
  <si>
    <t>       Субъект Российской Федерации: Ростовская область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</si>
  <si>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</si>
  <si>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Отчетный год 2024</t>
  </si>
  <si>
    <t>     Форма 9. Отчет об исполнении финансового плана субъекта электроэнергетики (квартальный)</t>
  </si>
  <si>
    <r>
      <t xml:space="preserve">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</si>
  <si>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>Год раскрытия информации:</t>
    </r>
    <r>
      <rPr>
        <u/>
        <sz val="13"/>
        <color rgb="FF000000"/>
        <rFont val="Times New Roman"/>
        <family val="1"/>
        <charset val="204"/>
      </rPr>
      <t>2025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</si>
  <si>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2025 </t>
    </r>
    <r>
      <rPr>
        <sz val="13"/>
        <color rgb="FF000000"/>
        <rFont val="Times New Roman"/>
        <family val="1"/>
        <charset val="204"/>
      </rPr>
      <t>год</t>
    </r>
  </si>
  <si>
    <r>
      <t xml:space="preserve">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 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</si>
  <si>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2025</t>
    </r>
    <r>
      <rPr>
        <sz val="13"/>
        <color rgb="FF000000"/>
        <rFont val="Times New Roman"/>
        <family val="1"/>
        <charset val="204"/>
      </rPr>
      <t xml:space="preserve"> год</t>
    </r>
  </si>
  <si>
    <t>Фактический объем финансирования капитальных вложений на 01.01.2024 года, млн. рублей (с НДС)</t>
  </si>
  <si>
    <t>Остаток финансирования капитальных вложений на 01.01.2024 года в прогнозных ценах соответствующих лет, млн. рублей (с НДС)</t>
  </si>
  <si>
    <t>Финансирование капитальных вложений года 2024, млн. рублей (с НДС)</t>
  </si>
  <si>
    <t>Остаток финансирования капитальных вложений нa 01.01.2025 года в прогнозных ценах соответствующих лет, млн. рублей (с НДС)</t>
  </si>
  <si>
    <t>Отклонение от плана финансирования капитальных вложений 2024 года</t>
  </si>
  <si>
    <t xml:space="preserve">Реконструкция КТП №284А 
(Ростовская обл., Неклиновский р-н, с.Приморка, пер.Школьный, 8) </t>
  </si>
  <si>
    <t>N_ПЭКТП284А</t>
  </si>
  <si>
    <t xml:space="preserve">Реконструкция КТП №39А 
(Ростовская обл., Неклиновский р-н, с.Приморка, пер.Школьный, 40) </t>
  </si>
  <si>
    <t>N_ПЭКТП39А</t>
  </si>
  <si>
    <t xml:space="preserve">Реконструкция КТП №72А 
(Ростовская обл., Неклиновский р-н, с.Приморка, ул. Коминтерна, 33б) </t>
  </si>
  <si>
    <t>N_ПЭКТП72А</t>
  </si>
  <si>
    <t xml:space="preserve">Реконструкция КТП №177А 
(Ростовская обл., Неклиновский р-н,
п. Новоприморский, ул. Центральная, 70а) </t>
  </si>
  <si>
    <t>N_ПЭКТП177А</t>
  </si>
  <si>
    <t xml:space="preserve">Реконструкция КТП №477А 
(Ростовская обл., Неклиновский р-н,
с. Приморка, ул. Северная,3) </t>
  </si>
  <si>
    <t>N_ПЭКТП477А</t>
  </si>
  <si>
    <t xml:space="preserve">Реконструкция КТП №308А 
(Ростовская обл., Неклиновский р-н,
с. Приморка, ул. Северная,1) </t>
  </si>
  <si>
    <t>N_ПЭКТП308А</t>
  </si>
  <si>
    <t xml:space="preserve">Реконструкция КТП №321А 
(Ростовская обл., Неклиновский р-н,
ст. Морская, ул. Полевая,2а) </t>
  </si>
  <si>
    <t>N_ПЭКТП321А</t>
  </si>
  <si>
    <t xml:space="preserve">Реконструкция КТП №444А 
(Ростовская обл., Неклиновский р-н,
с. Приморка, пер. Дачный, 15а) </t>
  </si>
  <si>
    <t>N_ПЭКТП444А</t>
  </si>
  <si>
    <t xml:space="preserve">Реконструкция КТП №476А 
(Ростовская обл., Неклиновский р-н,
с. Приморка, пер. Прогон, 6а) </t>
  </si>
  <si>
    <t>N_ПЭКТП476А</t>
  </si>
  <si>
    <t xml:space="preserve">Реконструкция ЗТП №35А 
(Ростовская обл., Неклиновский р-н,
с. Приморка, ул. Советская,2в) </t>
  </si>
  <si>
    <t>N_ПЭЗТП35А</t>
  </si>
  <si>
    <t xml:space="preserve">Реконструкция ЗТП №6А 
(Ростовская обл., Неклиновский р-н,
п. Новоприморский, ул. Центральная,20а) </t>
  </si>
  <si>
    <t>N_ПЭЗТП6А</t>
  </si>
  <si>
    <t>Реконструкция линий электропередачи 
ЛЭП 0,4 кВ. 
(Ростовская обл., Неклиновский р-н, ст.Морская, ул.Полевая, ул.Привокзальная)</t>
  </si>
  <si>
    <t>N_ПЭНН04МОР</t>
  </si>
  <si>
    <t>Реконструкция линий электропередачи 
ЛЭП 0,4 кВ. 
(Ростовская обл., Неклиновский р-н, с. Приморка, ул.Ленина, ул. Советская, ул.Нижняя, ул.Верхняя, ул.Средняя, ул.Молодежная, пер.Школьный, ул.Степная, ул.Новая,
ул.Красноармейская, пер.Прогон, пер.Западный, ул.Дружбы, 
ул.Коминтерна, пер.Юбилейный,
пер.Исполкомовский, пер.Дачный, 
1-й переулок, 2-й переулок, 
3-й переулок, 4-й переулок, 
5-й переулок, 6-й переулок, 
7-й переулок,  8-й переулок, 
9-й переулок, ул.Садовая,
ул.М.Садовая)</t>
  </si>
  <si>
    <t>N_ПЭНН04ПРИМ</t>
  </si>
  <si>
    <t>Реконструкция линий электропередачи 
ЛЭП 0,4 кВ. 
(Ростовская обл., Неклиновский р-н, пос.Новоприморский, ул.Центральная,
ул.Луговая, ул.Майская, ул.Зеленая)</t>
  </si>
  <si>
    <t>N_ПЭНН04НОВ</t>
  </si>
  <si>
    <r>
      <t xml:space="preserve">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</si>
  <si>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t>Фактический объем освоения капитальных вложений на 01.01.2024 года, млн. рублей (без НДС)</t>
  </si>
  <si>
    <t>Освоение капитальных вложений 2024 года, млн. рублей (без НДС)</t>
  </si>
  <si>
    <t>Остаток освоения капитальных вложений на 01.01.2025 года, млн. рублей (без НДС)</t>
  </si>
  <si>
    <t>Отклонение от плана освоения капитальных вложений 2024 года</t>
  </si>
  <si>
    <r>
      <t xml:space="preserve">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</si>
  <si>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2024 году</t>
  </si>
  <si>
    <t>Отклонение от плана ввода основных средств 2024 года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</si>
  <si>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2024 году</t>
  </si>
  <si>
    <t>Отклонения от плановых показателей 2024 года</t>
  </si>
  <si>
    <t>iV</t>
  </si>
  <si>
    <t>III-IV</t>
  </si>
  <si>
    <r>
      <t xml:space="preserve">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</si>
  <si>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t>Ввод объектов инвестиционной деятельности (мощностей) в эксплуатацию в 2024 году</t>
  </si>
  <si>
    <r>
      <t xml:space="preserve"> 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</si>
  <si>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t>Вывод объектов инвестиционной деятельности (мощностей) из эксплуатации в 2024 году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</si>
</sst>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5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155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/>
    <xf numFmtId="164" fontId="14" fillId="2" borderId="1" xfId="0" applyNumberFormat="1" applyFont="1" applyFill="1" applyBorder="1" applyAlignment="1">
      <alignment horizontal="center" vertical="center" wrapText="1"/>
    </xf>
    <xf numFmtId="49" fontId="16" fillId="2" borderId="1" xfId="2" applyNumberFormat="1" applyFont="1" applyFill="1" applyBorder="1" applyAlignment="1">
      <alignment horizontal="center" vertical="center"/>
    </xf>
    <xf numFmtId="49" fontId="16" fillId="2" borderId="1" xfId="2" applyNumberFormat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" fontId="16" fillId="2" borderId="1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4" fontId="16" fillId="2" borderId="1" xfId="2" applyNumberFormat="1" applyFont="1" applyFill="1" applyBorder="1" applyAlignment="1">
      <alignment horizontal="left" vertical="center" wrapText="1"/>
    </xf>
    <xf numFmtId="4" fontId="16" fillId="2" borderId="1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2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21" fillId="2" borderId="0" xfId="0" applyFont="1" applyFill="1"/>
    <xf numFmtId="2" fontId="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5" fillId="2" borderId="11" xfId="0" applyNumberFormat="1" applyFont="1" applyFill="1" applyBorder="1" applyAlignment="1">
      <alignment vertical="center" textRotation="90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/>
    <xf numFmtId="0" fontId="2" fillId="2" borderId="0" xfId="1" applyFill="1" applyAlignment="1" applyProtection="1"/>
    <xf numFmtId="0" fontId="12" fillId="2" borderId="0" xfId="0" applyFont="1" applyFill="1"/>
    <xf numFmtId="0" fontId="1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center" textRotation="92"/>
    </xf>
    <xf numFmtId="164" fontId="5" fillId="2" borderId="1" xfId="0" applyNumberFormat="1" applyFont="1" applyFill="1" applyBorder="1" applyAlignment="1">
      <alignment vertical="center" textRotation="90"/>
    </xf>
    <xf numFmtId="0" fontId="9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5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2" fillId="2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20" fillId="2" borderId="8" xfId="2" applyFont="1" applyFill="1" applyBorder="1" applyAlignment="1">
      <alignment horizontal="center" vertical="center" textRotation="90" wrapText="1"/>
    </xf>
    <xf numFmtId="0" fontId="20" fillId="2" borderId="10" xfId="2" applyFont="1" applyFill="1" applyBorder="1" applyAlignment="1">
      <alignment horizontal="center" vertical="center" textRotation="90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4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24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4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16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49" fontId="16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5" fillId="2" borderId="1" xfId="0" applyFont="1" applyFill="1" applyBorder="1"/>
    <xf numFmtId="1" fontId="4" fillId="2" borderId="1" xfId="0" applyNumberFormat="1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7" fillId="2" borderId="1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0" fillId="2" borderId="1" xfId="0" applyFill="1" applyBorder="1"/>
    <xf numFmtId="0" fontId="21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5" fillId="2" borderId="1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C90"/>
  <sheetViews>
    <sheetView tabSelected="1" topLeftCell="B61" workbookViewId="0">
      <selection activeCell="P17" sqref="P17"/>
    </sheetView>
  </sheetViews>
  <sheetFormatPr defaultRowHeight="15"/>
  <cols>
    <col min="1" max="1" width="16.5703125" style="41" customWidth="1"/>
    <col min="2" max="2" width="46.5703125" style="41" customWidth="1"/>
    <col min="3" max="3" width="19.85546875" style="3" customWidth="1"/>
    <col min="4" max="4" width="14.7109375" style="41" customWidth="1"/>
    <col min="5" max="5" width="19" style="41" customWidth="1"/>
    <col min="6" max="6" width="14.140625" style="41" customWidth="1"/>
    <col min="7" max="7" width="14.85546875" style="41" customWidth="1"/>
    <col min="8" max="8" width="9.140625" style="41"/>
    <col min="9" max="17" width="9.140625" style="3"/>
    <col min="18" max="18" width="13.42578125" style="41" customWidth="1"/>
    <col min="19" max="19" width="9.140625" style="3"/>
    <col min="20" max="20" width="10" style="3" customWidth="1"/>
    <col min="21" max="21" width="9.140625" style="3"/>
    <col min="22" max="22" width="8.140625" style="3" customWidth="1"/>
    <col min="23" max="28" width="9.140625" style="3"/>
    <col min="29" max="29" width="23.140625" style="3" customWidth="1"/>
    <col min="30" max="16384" width="9.140625" style="3"/>
  </cols>
  <sheetData>
    <row r="1" spans="1:29" s="5" customFormat="1" ht="16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s="5" customFormat="1" ht="15" customHeight="1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s="5" customFormat="1" ht="1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s="5" customFormat="1" ht="16.5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29" s="5" customFormat="1" ht="16.5">
      <c r="A5" s="90" t="s">
        <v>902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9" s="5" customFormat="1" ht="16.5">
      <c r="A6" s="90" t="s">
        <v>829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9" s="5" customFormat="1" ht="16.5">
      <c r="A7" s="90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29" s="5" customFormat="1" ht="16.5">
      <c r="A8" s="90" t="s">
        <v>903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29" s="5" customFormat="1" ht="16.5">
      <c r="A9" s="90" t="s">
        <v>830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29" s="5" customFormat="1" ht="16.5">
      <c r="A10" s="92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spans="1:29" s="43" customFormat="1" ht="24" customHeight="1">
      <c r="A11" s="86" t="s">
        <v>6</v>
      </c>
      <c r="B11" s="86" t="s">
        <v>7</v>
      </c>
      <c r="C11" s="86" t="s">
        <v>8</v>
      </c>
      <c r="D11" s="86" t="s">
        <v>9</v>
      </c>
      <c r="E11" s="86" t="s">
        <v>10</v>
      </c>
      <c r="F11" s="87" t="s">
        <v>904</v>
      </c>
      <c r="G11" s="86" t="s">
        <v>905</v>
      </c>
      <c r="H11" s="86" t="s">
        <v>906</v>
      </c>
      <c r="I11" s="86"/>
      <c r="J11" s="86"/>
      <c r="K11" s="86"/>
      <c r="L11" s="86"/>
      <c r="M11" s="86"/>
      <c r="N11" s="86"/>
      <c r="O11" s="86"/>
      <c r="P11" s="86"/>
      <c r="Q11" s="86"/>
      <c r="R11" s="86" t="s">
        <v>907</v>
      </c>
      <c r="S11" s="86" t="s">
        <v>908</v>
      </c>
      <c r="T11" s="86"/>
      <c r="U11" s="86"/>
      <c r="V11" s="86"/>
      <c r="W11" s="86"/>
      <c r="X11" s="86"/>
      <c r="Y11" s="86"/>
      <c r="Z11" s="86"/>
      <c r="AA11" s="86"/>
      <c r="AB11" s="86"/>
      <c r="AC11" s="86" t="s">
        <v>11</v>
      </c>
    </row>
    <row r="12" spans="1:29" s="43" customFormat="1" ht="22.5" customHeight="1">
      <c r="A12" s="86"/>
      <c r="B12" s="86"/>
      <c r="C12" s="86"/>
      <c r="D12" s="86"/>
      <c r="E12" s="86"/>
      <c r="F12" s="88"/>
      <c r="G12" s="86"/>
      <c r="H12" s="86" t="s">
        <v>12</v>
      </c>
      <c r="I12" s="86"/>
      <c r="J12" s="86"/>
      <c r="K12" s="86"/>
      <c r="L12" s="86"/>
      <c r="M12" s="86" t="s">
        <v>13</v>
      </c>
      <c r="N12" s="86"/>
      <c r="O12" s="86"/>
      <c r="P12" s="86"/>
      <c r="Q12" s="86"/>
      <c r="R12" s="86"/>
      <c r="S12" s="82" t="s">
        <v>596</v>
      </c>
      <c r="T12" s="82"/>
      <c r="U12" s="93" t="s">
        <v>14</v>
      </c>
      <c r="V12" s="94"/>
      <c r="W12" s="97" t="s">
        <v>597</v>
      </c>
      <c r="X12" s="93"/>
      <c r="Y12" s="82" t="s">
        <v>16</v>
      </c>
      <c r="Z12" s="82"/>
      <c r="AA12" s="97" t="s">
        <v>17</v>
      </c>
      <c r="AB12" s="94"/>
      <c r="AC12" s="86"/>
    </row>
    <row r="13" spans="1:29" s="43" customFormat="1" ht="211.5" customHeight="1">
      <c r="A13" s="86"/>
      <c r="B13" s="86"/>
      <c r="C13" s="86"/>
      <c r="D13" s="86"/>
      <c r="E13" s="86"/>
      <c r="F13" s="88"/>
      <c r="G13" s="86"/>
      <c r="H13" s="82" t="s">
        <v>596</v>
      </c>
      <c r="I13" s="82" t="s">
        <v>14</v>
      </c>
      <c r="J13" s="82" t="s">
        <v>15</v>
      </c>
      <c r="K13" s="82" t="s">
        <v>16</v>
      </c>
      <c r="L13" s="82" t="s">
        <v>17</v>
      </c>
      <c r="M13" s="82" t="s">
        <v>887</v>
      </c>
      <c r="N13" s="82" t="s">
        <v>14</v>
      </c>
      <c r="O13" s="82" t="s">
        <v>15</v>
      </c>
      <c r="P13" s="82" t="s">
        <v>16</v>
      </c>
      <c r="Q13" s="82" t="s">
        <v>17</v>
      </c>
      <c r="R13" s="86"/>
      <c r="S13" s="82"/>
      <c r="T13" s="82"/>
      <c r="U13" s="95"/>
      <c r="V13" s="96"/>
      <c r="W13" s="98"/>
      <c r="X13" s="95"/>
      <c r="Y13" s="82"/>
      <c r="Z13" s="82"/>
      <c r="AA13" s="98"/>
      <c r="AB13" s="96"/>
      <c r="AC13" s="86"/>
    </row>
    <row r="14" spans="1:29" s="43" customFormat="1" ht="49.5" customHeight="1">
      <c r="A14" s="86"/>
      <c r="B14" s="86"/>
      <c r="C14" s="86"/>
      <c r="D14" s="86"/>
      <c r="E14" s="86"/>
      <c r="F14" s="89"/>
      <c r="G14" s="86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6"/>
      <c r="S14" s="75" t="s">
        <v>18</v>
      </c>
      <c r="T14" s="75" t="s">
        <v>19</v>
      </c>
      <c r="U14" s="75" t="s">
        <v>18</v>
      </c>
      <c r="V14" s="75" t="s">
        <v>19</v>
      </c>
      <c r="W14" s="75" t="s">
        <v>18</v>
      </c>
      <c r="X14" s="75" t="s">
        <v>19</v>
      </c>
      <c r="Y14" s="75" t="s">
        <v>18</v>
      </c>
      <c r="Z14" s="75" t="s">
        <v>19</v>
      </c>
      <c r="AA14" s="75" t="s">
        <v>18</v>
      </c>
      <c r="AB14" s="75" t="s">
        <v>19</v>
      </c>
      <c r="AC14" s="86"/>
    </row>
    <row r="15" spans="1:29" s="44" customFormat="1" ht="18.75" customHeigh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</row>
    <row r="16" spans="1:29" s="43" customFormat="1" ht="15" customHeight="1">
      <c r="A16" s="75" t="s">
        <v>20</v>
      </c>
      <c r="B16" s="75" t="s">
        <v>20</v>
      </c>
      <c r="C16" s="75" t="s">
        <v>20</v>
      </c>
      <c r="D16" s="75" t="s">
        <v>20</v>
      </c>
      <c r="E16" s="75" t="s">
        <v>20</v>
      </c>
      <c r="F16" s="75" t="s">
        <v>20</v>
      </c>
      <c r="G16" s="75" t="s">
        <v>20</v>
      </c>
      <c r="H16" s="75" t="s">
        <v>20</v>
      </c>
      <c r="I16" s="75" t="s">
        <v>20</v>
      </c>
      <c r="J16" s="75" t="s">
        <v>20</v>
      </c>
      <c r="K16" s="75" t="s">
        <v>20</v>
      </c>
      <c r="L16" s="75" t="s">
        <v>20</v>
      </c>
      <c r="M16" s="75" t="s">
        <v>20</v>
      </c>
      <c r="N16" s="75" t="s">
        <v>20</v>
      </c>
      <c r="O16" s="75" t="s">
        <v>20</v>
      </c>
      <c r="P16" s="75" t="s">
        <v>20</v>
      </c>
      <c r="Q16" s="75" t="s">
        <v>20</v>
      </c>
      <c r="R16" s="75" t="s">
        <v>20</v>
      </c>
      <c r="S16" s="75" t="s">
        <v>20</v>
      </c>
      <c r="T16" s="75" t="s">
        <v>20</v>
      </c>
      <c r="U16" s="75" t="s">
        <v>20</v>
      </c>
      <c r="V16" s="75" t="s">
        <v>20</v>
      </c>
      <c r="W16" s="75" t="s">
        <v>20</v>
      </c>
      <c r="X16" s="75" t="s">
        <v>20</v>
      </c>
      <c r="Y16" s="75" t="s">
        <v>20</v>
      </c>
      <c r="Z16" s="75" t="s">
        <v>20</v>
      </c>
      <c r="AA16" s="75" t="s">
        <v>20</v>
      </c>
      <c r="AB16" s="75" t="s">
        <v>20</v>
      </c>
      <c r="AC16" s="42"/>
    </row>
    <row r="17" spans="1:29" s="43" customFormat="1" ht="15" customHeight="1">
      <c r="A17" s="83" t="s">
        <v>32</v>
      </c>
      <c r="B17" s="84"/>
      <c r="C17" s="85"/>
      <c r="D17" s="11">
        <f>D19</f>
        <v>3.8453383300000001</v>
      </c>
      <c r="E17" s="11" t="s">
        <v>832</v>
      </c>
      <c r="F17" s="11">
        <v>0</v>
      </c>
      <c r="G17" s="11">
        <f>G19</f>
        <v>3.8453383300000001</v>
      </c>
      <c r="H17" s="11">
        <f>H18+H19+H20+H21+H22+H23</f>
        <v>3.8453383300000001</v>
      </c>
      <c r="I17" s="11">
        <v>0</v>
      </c>
      <c r="J17" s="11">
        <v>0</v>
      </c>
      <c r="K17" s="15">
        <f>K19+K21</f>
        <v>3.8453383300000001</v>
      </c>
      <c r="L17" s="15">
        <v>0</v>
      </c>
      <c r="M17" s="15">
        <f>M19</f>
        <v>3.4686939300000001</v>
      </c>
      <c r="N17" s="15">
        <v>0</v>
      </c>
      <c r="O17" s="15">
        <v>0</v>
      </c>
      <c r="P17" s="15">
        <f>P19+P21</f>
        <v>3.4686939300000001</v>
      </c>
      <c r="Q17" s="15">
        <v>0</v>
      </c>
      <c r="R17" s="11">
        <f>R19</f>
        <v>0</v>
      </c>
      <c r="S17" s="15">
        <v>0</v>
      </c>
      <c r="T17" s="24">
        <v>0</v>
      </c>
      <c r="U17" s="15">
        <v>0</v>
      </c>
      <c r="V17" s="24">
        <v>0</v>
      </c>
      <c r="W17" s="15">
        <v>0</v>
      </c>
      <c r="X17" s="24">
        <v>0</v>
      </c>
      <c r="Y17" s="15">
        <f>S17</f>
        <v>0</v>
      </c>
      <c r="Z17" s="24">
        <v>0</v>
      </c>
      <c r="AA17" s="15">
        <v>0</v>
      </c>
      <c r="AB17" s="24">
        <v>0</v>
      </c>
      <c r="AC17" s="64"/>
    </row>
    <row r="18" spans="1:29" s="28" customFormat="1" ht="22.5" customHeight="1">
      <c r="A18" s="12" t="s">
        <v>759</v>
      </c>
      <c r="B18" s="137" t="s">
        <v>760</v>
      </c>
      <c r="C18" s="14" t="s">
        <v>761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24">
        <v>0</v>
      </c>
      <c r="U18" s="15">
        <v>0</v>
      </c>
      <c r="V18" s="24">
        <v>0</v>
      </c>
      <c r="W18" s="15">
        <v>0</v>
      </c>
      <c r="X18" s="24">
        <v>0</v>
      </c>
      <c r="Y18" s="15">
        <v>0</v>
      </c>
      <c r="Z18" s="24">
        <v>0</v>
      </c>
      <c r="AA18" s="15">
        <v>0</v>
      </c>
      <c r="AB18" s="24">
        <v>0</v>
      </c>
      <c r="AC18" s="142"/>
    </row>
    <row r="19" spans="1:29" s="28" customFormat="1" ht="36.75" customHeight="1">
      <c r="A19" s="12" t="s">
        <v>762</v>
      </c>
      <c r="B19" s="137" t="s">
        <v>763</v>
      </c>
      <c r="C19" s="14" t="s">
        <v>761</v>
      </c>
      <c r="D19" s="15">
        <f>D45</f>
        <v>3.8453383300000001</v>
      </c>
      <c r="E19" s="15">
        <v>0</v>
      </c>
      <c r="F19" s="15">
        <f>F45</f>
        <v>0</v>
      </c>
      <c r="G19" s="15">
        <f>G45</f>
        <v>3.8453383300000001</v>
      </c>
      <c r="H19" s="15">
        <f>H45</f>
        <v>3.8453383300000001</v>
      </c>
      <c r="I19" s="15">
        <v>0</v>
      </c>
      <c r="J19" s="15">
        <v>0</v>
      </c>
      <c r="K19" s="15">
        <f>K24</f>
        <v>3.8453383300000001</v>
      </c>
      <c r="L19" s="15">
        <v>0</v>
      </c>
      <c r="M19" s="15">
        <f>M24</f>
        <v>3.4686939300000001</v>
      </c>
      <c r="N19" s="15">
        <v>0</v>
      </c>
      <c r="O19" s="15">
        <v>0</v>
      </c>
      <c r="P19" s="15">
        <f>P24</f>
        <v>3.4686939300000001</v>
      </c>
      <c r="Q19" s="15">
        <v>0</v>
      </c>
      <c r="R19" s="27">
        <f>R45</f>
        <v>0</v>
      </c>
      <c r="S19" s="15">
        <v>0</v>
      </c>
      <c r="T19" s="24">
        <v>0</v>
      </c>
      <c r="U19" s="15">
        <v>0</v>
      </c>
      <c r="V19" s="24">
        <v>0</v>
      </c>
      <c r="W19" s="15">
        <v>0</v>
      </c>
      <c r="X19" s="24">
        <v>0</v>
      </c>
      <c r="Y19" s="27">
        <f>S19</f>
        <v>0</v>
      </c>
      <c r="Z19" s="24">
        <v>0</v>
      </c>
      <c r="AA19" s="15">
        <v>0</v>
      </c>
      <c r="AB19" s="24">
        <v>0</v>
      </c>
      <c r="AC19" s="142"/>
    </row>
    <row r="20" spans="1:29" s="28" customFormat="1" ht="70.5" customHeight="1">
      <c r="A20" s="12" t="s">
        <v>764</v>
      </c>
      <c r="B20" s="137" t="s">
        <v>765</v>
      </c>
      <c r="C20" s="14" t="s">
        <v>761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24">
        <v>0</v>
      </c>
      <c r="U20" s="15">
        <v>0</v>
      </c>
      <c r="V20" s="24">
        <v>0</v>
      </c>
      <c r="W20" s="15">
        <v>0</v>
      </c>
      <c r="X20" s="24">
        <v>0</v>
      </c>
      <c r="Y20" s="15">
        <v>0</v>
      </c>
      <c r="Z20" s="24">
        <v>0</v>
      </c>
      <c r="AA20" s="15">
        <v>0</v>
      </c>
      <c r="AB20" s="24">
        <v>0</v>
      </c>
      <c r="AC20" s="142"/>
    </row>
    <row r="21" spans="1:29" s="28" customFormat="1" ht="33" customHeight="1">
      <c r="A21" s="12" t="s">
        <v>766</v>
      </c>
      <c r="B21" s="137" t="s">
        <v>767</v>
      </c>
      <c r="C21" s="14" t="s">
        <v>761</v>
      </c>
      <c r="D21" s="15">
        <f>D81</f>
        <v>0</v>
      </c>
      <c r="E21" s="15">
        <v>0</v>
      </c>
      <c r="F21" s="15">
        <f>F81</f>
        <v>0</v>
      </c>
      <c r="G21" s="15">
        <f>G81</f>
        <v>0</v>
      </c>
      <c r="H21" s="15">
        <f>H81</f>
        <v>0</v>
      </c>
      <c r="I21" s="15">
        <v>0</v>
      </c>
      <c r="J21" s="15">
        <v>0</v>
      </c>
      <c r="K21" s="15">
        <f>H21</f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f>R81</f>
        <v>0</v>
      </c>
      <c r="S21" s="15">
        <f>N21-I21</f>
        <v>0</v>
      </c>
      <c r="T21" s="24">
        <v>0</v>
      </c>
      <c r="U21" s="15">
        <v>0</v>
      </c>
      <c r="V21" s="24">
        <v>0</v>
      </c>
      <c r="W21" s="15">
        <v>0</v>
      </c>
      <c r="X21" s="24">
        <v>0</v>
      </c>
      <c r="Y21" s="15">
        <f>S21</f>
        <v>0</v>
      </c>
      <c r="Z21" s="24">
        <v>0</v>
      </c>
      <c r="AA21" s="15">
        <v>0</v>
      </c>
      <c r="AB21" s="24">
        <v>0</v>
      </c>
      <c r="AC21" s="142"/>
    </row>
    <row r="22" spans="1:29" s="28" customFormat="1" ht="42.75">
      <c r="A22" s="12" t="s">
        <v>768</v>
      </c>
      <c r="B22" s="137" t="s">
        <v>769</v>
      </c>
      <c r="C22" s="14" t="s">
        <v>761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24">
        <v>0</v>
      </c>
      <c r="U22" s="15">
        <v>0</v>
      </c>
      <c r="V22" s="24">
        <v>0</v>
      </c>
      <c r="W22" s="15">
        <v>0</v>
      </c>
      <c r="X22" s="24">
        <v>0</v>
      </c>
      <c r="Y22" s="15">
        <v>0</v>
      </c>
      <c r="Z22" s="24">
        <v>0</v>
      </c>
      <c r="AA22" s="15">
        <v>0</v>
      </c>
      <c r="AB22" s="24">
        <v>0</v>
      </c>
      <c r="AC22" s="142"/>
    </row>
    <row r="23" spans="1:29" s="28" customFormat="1" ht="14.25">
      <c r="A23" s="12" t="s">
        <v>770</v>
      </c>
      <c r="B23" s="137" t="s">
        <v>771</v>
      </c>
      <c r="C23" s="14" t="s">
        <v>761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24">
        <v>0</v>
      </c>
      <c r="U23" s="15">
        <v>0</v>
      </c>
      <c r="V23" s="24">
        <v>0</v>
      </c>
      <c r="W23" s="15">
        <v>0</v>
      </c>
      <c r="X23" s="24">
        <v>0</v>
      </c>
      <c r="Y23" s="15">
        <v>0</v>
      </c>
      <c r="Z23" s="24">
        <v>0</v>
      </c>
      <c r="AA23" s="15">
        <v>0</v>
      </c>
      <c r="AB23" s="24">
        <v>0</v>
      </c>
      <c r="AC23" s="142"/>
    </row>
    <row r="24" spans="1:29" s="28" customFormat="1" ht="14.25">
      <c r="A24" s="46" t="s">
        <v>772</v>
      </c>
      <c r="B24" s="47" t="s">
        <v>773</v>
      </c>
      <c r="C24" s="48" t="s">
        <v>761</v>
      </c>
      <c r="D24" s="15">
        <f>D45+D78+D81+D82+D83</f>
        <v>3.8453383300000001</v>
      </c>
      <c r="E24" s="15">
        <v>0</v>
      </c>
      <c r="F24" s="15">
        <f t="shared" ref="F24:G24" si="0">F45+F78+F81+F82+F83</f>
        <v>0</v>
      </c>
      <c r="G24" s="15">
        <f t="shared" si="0"/>
        <v>3.8453383300000001</v>
      </c>
      <c r="H24" s="15">
        <f>H45+H78+H81+H82+H83</f>
        <v>3.8453383300000001</v>
      </c>
      <c r="I24" s="15">
        <v>0</v>
      </c>
      <c r="J24" s="15">
        <v>0</v>
      </c>
      <c r="K24" s="15">
        <f>K45</f>
        <v>3.8453383300000001</v>
      </c>
      <c r="L24" s="15">
        <v>0</v>
      </c>
      <c r="M24" s="15">
        <f>M45</f>
        <v>3.4686939300000001</v>
      </c>
      <c r="N24" s="15">
        <v>0</v>
      </c>
      <c r="O24" s="15">
        <v>0</v>
      </c>
      <c r="P24" s="15">
        <f>P45</f>
        <v>3.4686939300000001</v>
      </c>
      <c r="Q24" s="15">
        <v>0</v>
      </c>
      <c r="R24" s="27">
        <f>R25+R45+R78+R81</f>
        <v>0</v>
      </c>
      <c r="S24" s="15">
        <v>0</v>
      </c>
      <c r="T24" s="24">
        <v>0</v>
      </c>
      <c r="U24" s="15">
        <v>0</v>
      </c>
      <c r="V24" s="24">
        <v>0</v>
      </c>
      <c r="W24" s="15">
        <v>0</v>
      </c>
      <c r="X24" s="24">
        <v>0</v>
      </c>
      <c r="Y24" s="27">
        <f>S24</f>
        <v>0</v>
      </c>
      <c r="Z24" s="24">
        <f>T24</f>
        <v>0</v>
      </c>
      <c r="AA24" s="15">
        <v>0</v>
      </c>
      <c r="AB24" s="24">
        <v>0</v>
      </c>
      <c r="AC24" s="142"/>
    </row>
    <row r="25" spans="1:29" s="28" customFormat="1" ht="28.5">
      <c r="A25" s="16" t="s">
        <v>112</v>
      </c>
      <c r="B25" s="17" t="s">
        <v>774</v>
      </c>
      <c r="C25" s="18" t="s">
        <v>761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24">
        <v>0</v>
      </c>
      <c r="U25" s="15">
        <v>0</v>
      </c>
      <c r="V25" s="24">
        <v>0</v>
      </c>
      <c r="W25" s="15">
        <v>0</v>
      </c>
      <c r="X25" s="24">
        <v>0</v>
      </c>
      <c r="Y25" s="15">
        <v>0</v>
      </c>
      <c r="Z25" s="24">
        <v>0</v>
      </c>
      <c r="AA25" s="15">
        <v>0</v>
      </c>
      <c r="AB25" s="24">
        <v>0</v>
      </c>
      <c r="AC25" s="142"/>
    </row>
    <row r="26" spans="1:29" s="28" customFormat="1" ht="42.75">
      <c r="A26" s="16" t="s">
        <v>493</v>
      </c>
      <c r="B26" s="17" t="s">
        <v>775</v>
      </c>
      <c r="C26" s="18" t="s">
        <v>761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24">
        <v>0</v>
      </c>
      <c r="U26" s="15">
        <v>0</v>
      </c>
      <c r="V26" s="24">
        <v>0</v>
      </c>
      <c r="W26" s="15">
        <v>0</v>
      </c>
      <c r="X26" s="24">
        <v>0</v>
      </c>
      <c r="Y26" s="15">
        <v>0</v>
      </c>
      <c r="Z26" s="24">
        <v>0</v>
      </c>
      <c r="AA26" s="15">
        <v>0</v>
      </c>
      <c r="AB26" s="24">
        <v>0</v>
      </c>
      <c r="AC26" s="142"/>
    </row>
    <row r="27" spans="1:29" s="28" customFormat="1" ht="71.25">
      <c r="A27" s="19" t="s">
        <v>495</v>
      </c>
      <c r="B27" s="21" t="s">
        <v>776</v>
      </c>
      <c r="C27" s="21" t="s">
        <v>761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24">
        <v>0</v>
      </c>
      <c r="U27" s="15">
        <v>0</v>
      </c>
      <c r="V27" s="24">
        <v>0</v>
      </c>
      <c r="W27" s="15">
        <v>0</v>
      </c>
      <c r="X27" s="24">
        <v>0</v>
      </c>
      <c r="Y27" s="15">
        <v>0</v>
      </c>
      <c r="Z27" s="24">
        <v>0</v>
      </c>
      <c r="AA27" s="15">
        <v>0</v>
      </c>
      <c r="AB27" s="24">
        <v>0</v>
      </c>
      <c r="AC27" s="142"/>
    </row>
    <row r="28" spans="1:29" s="28" customFormat="1" ht="71.25">
      <c r="A28" s="19" t="s">
        <v>500</v>
      </c>
      <c r="B28" s="21" t="s">
        <v>777</v>
      </c>
      <c r="C28" s="21" t="s">
        <v>761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24">
        <v>0</v>
      </c>
      <c r="U28" s="15">
        <v>0</v>
      </c>
      <c r="V28" s="24">
        <v>0</v>
      </c>
      <c r="W28" s="15">
        <v>0</v>
      </c>
      <c r="X28" s="24">
        <v>0</v>
      </c>
      <c r="Y28" s="15">
        <v>0</v>
      </c>
      <c r="Z28" s="24">
        <v>0</v>
      </c>
      <c r="AA28" s="15">
        <v>0</v>
      </c>
      <c r="AB28" s="24">
        <v>0</v>
      </c>
      <c r="AC28" s="142"/>
    </row>
    <row r="29" spans="1:29" s="28" customFormat="1" ht="57">
      <c r="A29" s="16" t="s">
        <v>502</v>
      </c>
      <c r="B29" s="17" t="s">
        <v>778</v>
      </c>
      <c r="C29" s="18" t="s">
        <v>761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24">
        <v>0</v>
      </c>
      <c r="U29" s="15">
        <v>0</v>
      </c>
      <c r="V29" s="24">
        <v>0</v>
      </c>
      <c r="W29" s="15">
        <v>0</v>
      </c>
      <c r="X29" s="24">
        <v>0</v>
      </c>
      <c r="Y29" s="15">
        <v>0</v>
      </c>
      <c r="Z29" s="24">
        <v>0</v>
      </c>
      <c r="AA29" s="15">
        <v>0</v>
      </c>
      <c r="AB29" s="24">
        <v>0</v>
      </c>
      <c r="AC29" s="142"/>
    </row>
    <row r="30" spans="1:29" s="28" customFormat="1" ht="42.75">
      <c r="A30" s="16" t="s">
        <v>115</v>
      </c>
      <c r="B30" s="17" t="s">
        <v>779</v>
      </c>
      <c r="C30" s="18" t="s">
        <v>761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24">
        <v>0</v>
      </c>
      <c r="U30" s="15">
        <v>0</v>
      </c>
      <c r="V30" s="24">
        <v>0</v>
      </c>
      <c r="W30" s="15">
        <v>0</v>
      </c>
      <c r="X30" s="24">
        <v>0</v>
      </c>
      <c r="Y30" s="15">
        <v>0</v>
      </c>
      <c r="Z30" s="24">
        <v>0</v>
      </c>
      <c r="AA30" s="15">
        <v>0</v>
      </c>
      <c r="AB30" s="24">
        <v>0</v>
      </c>
      <c r="AC30" s="142"/>
    </row>
    <row r="31" spans="1:29" s="28" customFormat="1" ht="57">
      <c r="A31" s="16" t="s">
        <v>523</v>
      </c>
      <c r="B31" s="17" t="s">
        <v>780</v>
      </c>
      <c r="C31" s="18" t="s">
        <v>761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24">
        <v>0</v>
      </c>
      <c r="U31" s="15">
        <v>0</v>
      </c>
      <c r="V31" s="24">
        <v>0</v>
      </c>
      <c r="W31" s="15">
        <v>0</v>
      </c>
      <c r="X31" s="24">
        <v>0</v>
      </c>
      <c r="Y31" s="15">
        <v>0</v>
      </c>
      <c r="Z31" s="24">
        <v>0</v>
      </c>
      <c r="AA31" s="15">
        <v>0</v>
      </c>
      <c r="AB31" s="24">
        <v>0</v>
      </c>
      <c r="AC31" s="142"/>
    </row>
    <row r="32" spans="1:29" s="136" customFormat="1" ht="42.75">
      <c r="A32" s="16" t="s">
        <v>524</v>
      </c>
      <c r="B32" s="17" t="s">
        <v>781</v>
      </c>
      <c r="C32" s="135" t="s">
        <v>761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24">
        <v>0</v>
      </c>
      <c r="U32" s="15">
        <v>0</v>
      </c>
      <c r="V32" s="24">
        <v>0</v>
      </c>
      <c r="W32" s="15">
        <v>0</v>
      </c>
      <c r="X32" s="24">
        <v>0</v>
      </c>
      <c r="Y32" s="15">
        <v>0</v>
      </c>
      <c r="Z32" s="24">
        <v>0</v>
      </c>
      <c r="AA32" s="15">
        <v>0</v>
      </c>
      <c r="AB32" s="24">
        <v>0</v>
      </c>
      <c r="AC32" s="143"/>
    </row>
    <row r="33" spans="1:29" s="136" customFormat="1" ht="42.75">
      <c r="A33" s="16" t="s">
        <v>117</v>
      </c>
      <c r="B33" s="17" t="s">
        <v>782</v>
      </c>
      <c r="C33" s="135" t="s">
        <v>761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24">
        <v>0</v>
      </c>
      <c r="U33" s="15">
        <v>0</v>
      </c>
      <c r="V33" s="24">
        <v>0</v>
      </c>
      <c r="W33" s="15">
        <v>0</v>
      </c>
      <c r="X33" s="24">
        <v>0</v>
      </c>
      <c r="Y33" s="15">
        <v>0</v>
      </c>
      <c r="Z33" s="24">
        <v>0</v>
      </c>
      <c r="AA33" s="15">
        <v>0</v>
      </c>
      <c r="AB33" s="24">
        <v>0</v>
      </c>
      <c r="AC33" s="143"/>
    </row>
    <row r="34" spans="1:29" s="136" customFormat="1" ht="28.5">
      <c r="A34" s="16" t="s">
        <v>783</v>
      </c>
      <c r="B34" s="17" t="s">
        <v>784</v>
      </c>
      <c r="C34" s="135" t="s">
        <v>761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24">
        <v>0</v>
      </c>
      <c r="U34" s="15">
        <v>0</v>
      </c>
      <c r="V34" s="24">
        <v>0</v>
      </c>
      <c r="W34" s="15">
        <v>0</v>
      </c>
      <c r="X34" s="24">
        <v>0</v>
      </c>
      <c r="Y34" s="15">
        <v>0</v>
      </c>
      <c r="Z34" s="24">
        <v>0</v>
      </c>
      <c r="AA34" s="15">
        <v>0</v>
      </c>
      <c r="AB34" s="24">
        <v>0</v>
      </c>
      <c r="AC34" s="143"/>
    </row>
    <row r="35" spans="1:29" s="136" customFormat="1" ht="99.75">
      <c r="A35" s="16" t="s">
        <v>783</v>
      </c>
      <c r="B35" s="17" t="s">
        <v>785</v>
      </c>
      <c r="C35" s="135" t="s">
        <v>761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24">
        <v>0</v>
      </c>
      <c r="U35" s="15">
        <v>0</v>
      </c>
      <c r="V35" s="24">
        <v>0</v>
      </c>
      <c r="W35" s="15">
        <v>0</v>
      </c>
      <c r="X35" s="24">
        <v>0</v>
      </c>
      <c r="Y35" s="15">
        <v>0</v>
      </c>
      <c r="Z35" s="24">
        <v>0</v>
      </c>
      <c r="AA35" s="15">
        <v>0</v>
      </c>
      <c r="AB35" s="24">
        <v>0</v>
      </c>
      <c r="AC35" s="143"/>
    </row>
    <row r="36" spans="1:29" s="136" customFormat="1" ht="85.5">
      <c r="A36" s="16" t="s">
        <v>783</v>
      </c>
      <c r="B36" s="17" t="s">
        <v>786</v>
      </c>
      <c r="C36" s="135" t="s">
        <v>761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24">
        <v>0</v>
      </c>
      <c r="U36" s="15">
        <v>0</v>
      </c>
      <c r="V36" s="24">
        <v>0</v>
      </c>
      <c r="W36" s="15">
        <v>0</v>
      </c>
      <c r="X36" s="24">
        <v>0</v>
      </c>
      <c r="Y36" s="15">
        <v>0</v>
      </c>
      <c r="Z36" s="24">
        <v>0</v>
      </c>
      <c r="AA36" s="15">
        <v>0</v>
      </c>
      <c r="AB36" s="24">
        <v>0</v>
      </c>
      <c r="AC36" s="143"/>
    </row>
    <row r="37" spans="1:29" s="136" customFormat="1" ht="85.5">
      <c r="A37" s="16" t="s">
        <v>783</v>
      </c>
      <c r="B37" s="17" t="s">
        <v>787</v>
      </c>
      <c r="C37" s="135" t="s">
        <v>761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24">
        <v>0</v>
      </c>
      <c r="U37" s="15">
        <v>0</v>
      </c>
      <c r="V37" s="24">
        <v>0</v>
      </c>
      <c r="W37" s="15">
        <v>0</v>
      </c>
      <c r="X37" s="24">
        <v>0</v>
      </c>
      <c r="Y37" s="15">
        <v>0</v>
      </c>
      <c r="Z37" s="24">
        <v>0</v>
      </c>
      <c r="AA37" s="15">
        <v>0</v>
      </c>
      <c r="AB37" s="24">
        <v>0</v>
      </c>
      <c r="AC37" s="143"/>
    </row>
    <row r="38" spans="1:29" s="136" customFormat="1" ht="28.5">
      <c r="A38" s="16" t="s">
        <v>788</v>
      </c>
      <c r="B38" s="17" t="s">
        <v>784</v>
      </c>
      <c r="C38" s="135" t="s">
        <v>761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24">
        <v>0</v>
      </c>
      <c r="U38" s="15">
        <v>0</v>
      </c>
      <c r="V38" s="24">
        <v>0</v>
      </c>
      <c r="W38" s="15">
        <v>0</v>
      </c>
      <c r="X38" s="24">
        <v>0</v>
      </c>
      <c r="Y38" s="15">
        <v>0</v>
      </c>
      <c r="Z38" s="24">
        <v>0</v>
      </c>
      <c r="AA38" s="15">
        <v>0</v>
      </c>
      <c r="AB38" s="24">
        <v>0</v>
      </c>
      <c r="AC38" s="143"/>
    </row>
    <row r="39" spans="1:29" s="136" customFormat="1" ht="99.75">
      <c r="A39" s="16" t="s">
        <v>788</v>
      </c>
      <c r="B39" s="17" t="s">
        <v>785</v>
      </c>
      <c r="C39" s="135" t="s">
        <v>761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24">
        <v>0</v>
      </c>
      <c r="U39" s="15">
        <v>0</v>
      </c>
      <c r="V39" s="24">
        <v>0</v>
      </c>
      <c r="W39" s="15">
        <v>0</v>
      </c>
      <c r="X39" s="24">
        <v>0</v>
      </c>
      <c r="Y39" s="15">
        <v>0</v>
      </c>
      <c r="Z39" s="24">
        <v>0</v>
      </c>
      <c r="AA39" s="15">
        <v>0</v>
      </c>
      <c r="AB39" s="24">
        <v>0</v>
      </c>
      <c r="AC39" s="143"/>
    </row>
    <row r="40" spans="1:29" s="28" customFormat="1" ht="85.5">
      <c r="A40" s="16" t="s">
        <v>788</v>
      </c>
      <c r="B40" s="17" t="s">
        <v>786</v>
      </c>
      <c r="C40" s="18" t="s">
        <v>761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24">
        <v>0</v>
      </c>
      <c r="U40" s="15">
        <v>0</v>
      </c>
      <c r="V40" s="24">
        <v>0</v>
      </c>
      <c r="W40" s="15">
        <v>0</v>
      </c>
      <c r="X40" s="24">
        <v>0</v>
      </c>
      <c r="Y40" s="15">
        <v>0</v>
      </c>
      <c r="Z40" s="24">
        <v>0</v>
      </c>
      <c r="AA40" s="15">
        <v>0</v>
      </c>
      <c r="AB40" s="24">
        <v>0</v>
      </c>
      <c r="AC40" s="142"/>
    </row>
    <row r="41" spans="1:29" s="28" customFormat="1" ht="102.75" customHeight="1">
      <c r="A41" s="16" t="s">
        <v>788</v>
      </c>
      <c r="B41" s="17" t="s">
        <v>789</v>
      </c>
      <c r="C41" s="18" t="s">
        <v>761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24">
        <v>0</v>
      </c>
      <c r="U41" s="15">
        <v>0</v>
      </c>
      <c r="V41" s="24">
        <v>0</v>
      </c>
      <c r="W41" s="15">
        <v>0</v>
      </c>
      <c r="X41" s="24">
        <v>0</v>
      </c>
      <c r="Y41" s="15">
        <v>0</v>
      </c>
      <c r="Z41" s="24">
        <v>0</v>
      </c>
      <c r="AA41" s="15">
        <v>0</v>
      </c>
      <c r="AB41" s="24">
        <v>0</v>
      </c>
      <c r="AC41" s="142"/>
    </row>
    <row r="42" spans="1:29" s="28" customFormat="1" ht="94.5" customHeight="1">
      <c r="A42" s="16" t="s">
        <v>790</v>
      </c>
      <c r="B42" s="17" t="s">
        <v>791</v>
      </c>
      <c r="C42" s="18" t="s">
        <v>761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24">
        <v>0</v>
      </c>
      <c r="U42" s="15">
        <v>0</v>
      </c>
      <c r="V42" s="24">
        <v>0</v>
      </c>
      <c r="W42" s="15">
        <v>0</v>
      </c>
      <c r="X42" s="24">
        <v>0</v>
      </c>
      <c r="Y42" s="15">
        <v>0</v>
      </c>
      <c r="Z42" s="24">
        <v>0</v>
      </c>
      <c r="AA42" s="15">
        <v>0</v>
      </c>
      <c r="AB42" s="24">
        <v>0</v>
      </c>
      <c r="AC42" s="142"/>
    </row>
    <row r="43" spans="1:29" s="28" customFormat="1" ht="79.5" customHeight="1">
      <c r="A43" s="16" t="s">
        <v>792</v>
      </c>
      <c r="B43" s="17" t="s">
        <v>793</v>
      </c>
      <c r="C43" s="18" t="s">
        <v>761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24">
        <v>0</v>
      </c>
      <c r="U43" s="15">
        <v>0</v>
      </c>
      <c r="V43" s="24">
        <v>0</v>
      </c>
      <c r="W43" s="15">
        <v>0</v>
      </c>
      <c r="X43" s="24">
        <v>0</v>
      </c>
      <c r="Y43" s="15">
        <v>0</v>
      </c>
      <c r="Z43" s="24">
        <v>0</v>
      </c>
      <c r="AA43" s="15">
        <v>0</v>
      </c>
      <c r="AB43" s="24">
        <v>0</v>
      </c>
      <c r="AC43" s="142"/>
    </row>
    <row r="44" spans="1:29" s="28" customFormat="1" ht="87.75" customHeight="1">
      <c r="A44" s="16" t="s">
        <v>794</v>
      </c>
      <c r="B44" s="17" t="s">
        <v>795</v>
      </c>
      <c r="C44" s="18" t="s">
        <v>761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24">
        <v>0</v>
      </c>
      <c r="U44" s="15">
        <v>0</v>
      </c>
      <c r="V44" s="24">
        <v>0</v>
      </c>
      <c r="W44" s="15">
        <v>0</v>
      </c>
      <c r="X44" s="24">
        <v>0</v>
      </c>
      <c r="Y44" s="15">
        <v>0</v>
      </c>
      <c r="Z44" s="24">
        <v>0</v>
      </c>
      <c r="AA44" s="15">
        <v>0</v>
      </c>
      <c r="AB44" s="24">
        <v>0</v>
      </c>
      <c r="AC44" s="142"/>
    </row>
    <row r="45" spans="1:29" s="28" customFormat="1" ht="36" customHeight="1">
      <c r="A45" s="16" t="s">
        <v>119</v>
      </c>
      <c r="B45" s="17" t="s">
        <v>796</v>
      </c>
      <c r="C45" s="18" t="s">
        <v>761</v>
      </c>
      <c r="D45" s="15">
        <f>D46+D60+D66</f>
        <v>3.8453383300000001</v>
      </c>
      <c r="E45" s="15">
        <v>0</v>
      </c>
      <c r="F45" s="15">
        <f>F46+F60+F66</f>
        <v>0</v>
      </c>
      <c r="G45" s="15">
        <f t="shared" ref="G45" si="1">G46+G60+G66</f>
        <v>3.8453383300000001</v>
      </c>
      <c r="H45" s="15">
        <f>H46+H60+H66</f>
        <v>3.8453383300000001</v>
      </c>
      <c r="I45" s="15">
        <v>0</v>
      </c>
      <c r="J45" s="15">
        <v>0</v>
      </c>
      <c r="K45" s="15">
        <f>K60+K46</f>
        <v>3.8453383300000001</v>
      </c>
      <c r="L45" s="15">
        <v>0</v>
      </c>
      <c r="M45" s="15">
        <f>M46+M60</f>
        <v>3.4686939300000001</v>
      </c>
      <c r="N45" s="15">
        <v>0</v>
      </c>
      <c r="O45" s="15">
        <v>0</v>
      </c>
      <c r="P45" s="15">
        <f>P46+P60</f>
        <v>3.4686939300000001</v>
      </c>
      <c r="Q45" s="15">
        <v>0</v>
      </c>
      <c r="R45" s="15">
        <f>R46+R60+R66</f>
        <v>0</v>
      </c>
      <c r="S45" s="15">
        <v>0</v>
      </c>
      <c r="T45" s="24">
        <v>0</v>
      </c>
      <c r="U45" s="15">
        <v>0</v>
      </c>
      <c r="V45" s="24">
        <v>0</v>
      </c>
      <c r="W45" s="15">
        <v>0</v>
      </c>
      <c r="X45" s="24">
        <v>0</v>
      </c>
      <c r="Y45" s="27">
        <f t="shared" ref="Y45:Z60" si="2">S45</f>
        <v>0</v>
      </c>
      <c r="Z45" s="24">
        <f t="shared" si="2"/>
        <v>0</v>
      </c>
      <c r="AA45" s="15">
        <v>0</v>
      </c>
      <c r="AB45" s="24">
        <v>0</v>
      </c>
      <c r="AC45" s="142"/>
    </row>
    <row r="46" spans="1:29" s="28" customFormat="1" ht="72.75" customHeight="1">
      <c r="A46" s="16" t="s">
        <v>528</v>
      </c>
      <c r="B46" s="17" t="s">
        <v>797</v>
      </c>
      <c r="C46" s="18" t="s">
        <v>761</v>
      </c>
      <c r="D46" s="15">
        <f>D47</f>
        <v>0.65044000000000002</v>
      </c>
      <c r="E46" s="15">
        <v>0</v>
      </c>
      <c r="F46" s="15">
        <f>F47</f>
        <v>0</v>
      </c>
      <c r="G46" s="15">
        <f>G47</f>
        <v>0.65044000000000002</v>
      </c>
      <c r="H46" s="15">
        <f>H47</f>
        <v>0.65044000000000002</v>
      </c>
      <c r="I46" s="15">
        <v>0</v>
      </c>
      <c r="J46" s="15">
        <v>0</v>
      </c>
      <c r="K46" s="15">
        <f>K47</f>
        <v>0.65044000000000002</v>
      </c>
      <c r="L46" s="15">
        <v>0</v>
      </c>
      <c r="M46" s="15">
        <f>M47</f>
        <v>0.65729090000000001</v>
      </c>
      <c r="N46" s="15">
        <v>0</v>
      </c>
      <c r="O46" s="15">
        <v>0</v>
      </c>
      <c r="P46" s="15">
        <f>P47</f>
        <v>0.65729090000000001</v>
      </c>
      <c r="Q46" s="15">
        <v>0</v>
      </c>
      <c r="R46" s="15">
        <f>R47</f>
        <v>0</v>
      </c>
      <c r="S46" s="15">
        <v>0</v>
      </c>
      <c r="T46" s="24">
        <v>0</v>
      </c>
      <c r="U46" s="15">
        <v>0</v>
      </c>
      <c r="V46" s="24">
        <v>0</v>
      </c>
      <c r="W46" s="15">
        <v>0</v>
      </c>
      <c r="X46" s="24">
        <v>0</v>
      </c>
      <c r="Y46" s="15">
        <f t="shared" si="2"/>
        <v>0</v>
      </c>
      <c r="Z46" s="24">
        <f t="shared" si="2"/>
        <v>0</v>
      </c>
      <c r="AA46" s="15">
        <v>0</v>
      </c>
      <c r="AB46" s="24">
        <v>0</v>
      </c>
      <c r="AC46" s="142"/>
    </row>
    <row r="47" spans="1:29" s="28" customFormat="1" ht="38.25" customHeight="1">
      <c r="A47" s="16" t="s">
        <v>530</v>
      </c>
      <c r="B47" s="17" t="s">
        <v>798</v>
      </c>
      <c r="C47" s="18" t="s">
        <v>761</v>
      </c>
      <c r="D47" s="15">
        <f>SUM(D48:D59)</f>
        <v>0.65044000000000002</v>
      </c>
      <c r="E47" s="15">
        <v>0</v>
      </c>
      <c r="F47" s="15">
        <f>SUM(F48:F59)</f>
        <v>0</v>
      </c>
      <c r="G47" s="15">
        <f>SUM(G48:G59)</f>
        <v>0.65044000000000002</v>
      </c>
      <c r="H47" s="15">
        <f>SUM(H48:H58)</f>
        <v>0.65044000000000002</v>
      </c>
      <c r="I47" s="15">
        <v>0</v>
      </c>
      <c r="J47" s="15">
        <v>0</v>
      </c>
      <c r="K47" s="15">
        <f>SUM(K48:K58)</f>
        <v>0.65044000000000002</v>
      </c>
      <c r="L47" s="15">
        <v>0</v>
      </c>
      <c r="M47" s="15">
        <f>SUM(M48:M58)</f>
        <v>0.65729090000000001</v>
      </c>
      <c r="N47" s="15">
        <v>0</v>
      </c>
      <c r="O47" s="15">
        <v>0</v>
      </c>
      <c r="P47" s="15">
        <f>SUM(P48:P58)</f>
        <v>0.65729090000000001</v>
      </c>
      <c r="Q47" s="15">
        <v>0</v>
      </c>
      <c r="R47" s="15">
        <f>SUM(R48:R59)</f>
        <v>0</v>
      </c>
      <c r="S47" s="15">
        <v>0</v>
      </c>
      <c r="T47" s="24">
        <v>0</v>
      </c>
      <c r="U47" s="15">
        <v>0</v>
      </c>
      <c r="V47" s="24">
        <v>0</v>
      </c>
      <c r="W47" s="15">
        <v>0</v>
      </c>
      <c r="X47" s="24">
        <v>0</v>
      </c>
      <c r="Y47" s="15">
        <f t="shared" si="2"/>
        <v>0</v>
      </c>
      <c r="Z47" s="24">
        <f t="shared" si="2"/>
        <v>0</v>
      </c>
      <c r="AA47" s="15">
        <v>0</v>
      </c>
      <c r="AB47" s="24">
        <v>0</v>
      </c>
      <c r="AC47" s="142"/>
    </row>
    <row r="48" spans="1:29" s="28" customFormat="1" ht="45">
      <c r="A48" s="128" t="s">
        <v>530</v>
      </c>
      <c r="B48" s="49" t="s">
        <v>909</v>
      </c>
      <c r="C48" s="130" t="s">
        <v>910</v>
      </c>
      <c r="D48" s="15">
        <v>9.9007999999999999E-2</v>
      </c>
      <c r="E48" s="15">
        <v>0</v>
      </c>
      <c r="F48" s="15">
        <v>0</v>
      </c>
      <c r="G48" s="15">
        <f>D48</f>
        <v>9.9007999999999999E-2</v>
      </c>
      <c r="H48" s="15">
        <v>9.9007999999999999E-2</v>
      </c>
      <c r="I48" s="15">
        <v>0</v>
      </c>
      <c r="J48" s="15">
        <v>0</v>
      </c>
      <c r="K48" s="15">
        <f>H48</f>
        <v>9.9007999999999999E-2</v>
      </c>
      <c r="L48" s="15">
        <v>0</v>
      </c>
      <c r="M48" s="15">
        <f>P48</f>
        <v>0.10219557</v>
      </c>
      <c r="N48" s="15">
        <v>0</v>
      </c>
      <c r="O48" s="15">
        <v>0</v>
      </c>
      <c r="P48" s="15">
        <v>0.10219557</v>
      </c>
      <c r="Q48" s="15">
        <v>0</v>
      </c>
      <c r="R48" s="22">
        <f t="shared" ref="R48:R57" si="3">H48-G48</f>
        <v>0</v>
      </c>
      <c r="S48" s="15">
        <v>0</v>
      </c>
      <c r="T48" s="24">
        <v>0</v>
      </c>
      <c r="U48" s="15">
        <v>0</v>
      </c>
      <c r="V48" s="24">
        <v>0</v>
      </c>
      <c r="W48" s="15">
        <v>0</v>
      </c>
      <c r="X48" s="24">
        <v>0</v>
      </c>
      <c r="Y48" s="15">
        <f t="shared" si="2"/>
        <v>0</v>
      </c>
      <c r="Z48" s="24">
        <f t="shared" si="2"/>
        <v>0</v>
      </c>
      <c r="AA48" s="15">
        <v>0</v>
      </c>
      <c r="AB48" s="24">
        <v>0</v>
      </c>
      <c r="AC48" s="142"/>
    </row>
    <row r="49" spans="1:29" s="28" customFormat="1" ht="45">
      <c r="A49" s="128" t="s">
        <v>530</v>
      </c>
      <c r="B49" s="49" t="s">
        <v>911</v>
      </c>
      <c r="C49" s="130" t="s">
        <v>912</v>
      </c>
      <c r="D49" s="15">
        <v>6.1582999999999999E-2</v>
      </c>
      <c r="E49" s="15">
        <v>0</v>
      </c>
      <c r="F49" s="15">
        <v>0</v>
      </c>
      <c r="G49" s="15">
        <f t="shared" ref="G49:G58" si="4">D49</f>
        <v>6.1582999999999999E-2</v>
      </c>
      <c r="H49" s="15">
        <v>6.1582999999999999E-2</v>
      </c>
      <c r="I49" s="15">
        <v>0</v>
      </c>
      <c r="J49" s="15">
        <v>0</v>
      </c>
      <c r="K49" s="15">
        <f t="shared" ref="K49:K58" si="5">H49</f>
        <v>6.1582999999999999E-2</v>
      </c>
      <c r="L49" s="15">
        <v>0</v>
      </c>
      <c r="M49" s="15">
        <f>P49</f>
        <v>6.1231050000000002E-2</v>
      </c>
      <c r="N49" s="15">
        <v>0</v>
      </c>
      <c r="O49" s="15">
        <v>0</v>
      </c>
      <c r="P49" s="15">
        <v>6.1231050000000002E-2</v>
      </c>
      <c r="Q49" s="15">
        <v>0</v>
      </c>
      <c r="R49" s="22">
        <f t="shared" si="3"/>
        <v>0</v>
      </c>
      <c r="S49" s="15">
        <v>0</v>
      </c>
      <c r="T49" s="24">
        <v>0</v>
      </c>
      <c r="U49" s="15">
        <v>0</v>
      </c>
      <c r="V49" s="24">
        <v>0</v>
      </c>
      <c r="W49" s="15">
        <v>0</v>
      </c>
      <c r="X49" s="24">
        <v>0</v>
      </c>
      <c r="Y49" s="15">
        <f t="shared" si="2"/>
        <v>0</v>
      </c>
      <c r="Z49" s="24">
        <f t="shared" si="2"/>
        <v>0</v>
      </c>
      <c r="AA49" s="15">
        <v>0</v>
      </c>
      <c r="AB49" s="24">
        <v>0</v>
      </c>
      <c r="AC49" s="142"/>
    </row>
    <row r="50" spans="1:29" s="28" customFormat="1" ht="45">
      <c r="A50" s="128" t="s">
        <v>530</v>
      </c>
      <c r="B50" s="49" t="s">
        <v>913</v>
      </c>
      <c r="C50" s="130" t="s">
        <v>914</v>
      </c>
      <c r="D50" s="15">
        <v>9.9007999999999999E-2</v>
      </c>
      <c r="E50" s="15">
        <v>0</v>
      </c>
      <c r="F50" s="15">
        <v>0</v>
      </c>
      <c r="G50" s="15">
        <f t="shared" si="4"/>
        <v>9.9007999999999999E-2</v>
      </c>
      <c r="H50" s="15">
        <v>9.9007999999999999E-2</v>
      </c>
      <c r="I50" s="15">
        <v>0</v>
      </c>
      <c r="J50" s="15">
        <v>0</v>
      </c>
      <c r="K50" s="15">
        <f t="shared" si="5"/>
        <v>9.9007999999999999E-2</v>
      </c>
      <c r="L50" s="15">
        <v>0</v>
      </c>
      <c r="M50" s="15">
        <f t="shared" ref="M50:M58" si="6">P50</f>
        <v>9.4206999999999999E-2</v>
      </c>
      <c r="N50" s="15">
        <v>0</v>
      </c>
      <c r="O50" s="15">
        <v>0</v>
      </c>
      <c r="P50" s="15">
        <v>9.4206999999999999E-2</v>
      </c>
      <c r="Q50" s="15">
        <v>0</v>
      </c>
      <c r="R50" s="22">
        <f t="shared" si="3"/>
        <v>0</v>
      </c>
      <c r="S50" s="15">
        <v>0</v>
      </c>
      <c r="T50" s="24">
        <v>0</v>
      </c>
      <c r="U50" s="15">
        <v>0</v>
      </c>
      <c r="V50" s="24">
        <v>0</v>
      </c>
      <c r="W50" s="15">
        <v>0</v>
      </c>
      <c r="X50" s="24">
        <v>0</v>
      </c>
      <c r="Y50" s="15">
        <f t="shared" si="2"/>
        <v>0</v>
      </c>
      <c r="Z50" s="24">
        <f t="shared" si="2"/>
        <v>0</v>
      </c>
      <c r="AA50" s="15">
        <v>0</v>
      </c>
      <c r="AB50" s="24">
        <v>0</v>
      </c>
      <c r="AC50" s="142"/>
    </row>
    <row r="51" spans="1:29" s="28" customFormat="1" ht="45">
      <c r="A51" s="128" t="s">
        <v>530</v>
      </c>
      <c r="B51" s="49" t="s">
        <v>915</v>
      </c>
      <c r="C51" s="130" t="s">
        <v>916</v>
      </c>
      <c r="D51" s="15">
        <v>3.8374999999999999E-2</v>
      </c>
      <c r="E51" s="15">
        <v>0</v>
      </c>
      <c r="F51" s="15">
        <v>0</v>
      </c>
      <c r="G51" s="15">
        <f t="shared" si="4"/>
        <v>3.8374999999999999E-2</v>
      </c>
      <c r="H51" s="15">
        <v>3.8374999999999999E-2</v>
      </c>
      <c r="I51" s="15">
        <v>0</v>
      </c>
      <c r="J51" s="15">
        <v>0</v>
      </c>
      <c r="K51" s="15">
        <f t="shared" si="5"/>
        <v>3.8374999999999999E-2</v>
      </c>
      <c r="L51" s="15">
        <v>0</v>
      </c>
      <c r="M51" s="15">
        <f t="shared" si="6"/>
        <v>3.99657E-2</v>
      </c>
      <c r="N51" s="15">
        <v>0</v>
      </c>
      <c r="O51" s="15">
        <v>0</v>
      </c>
      <c r="P51" s="15">
        <v>3.99657E-2</v>
      </c>
      <c r="Q51" s="15">
        <v>0</v>
      </c>
      <c r="R51" s="22">
        <f t="shared" si="3"/>
        <v>0</v>
      </c>
      <c r="S51" s="15">
        <v>0</v>
      </c>
      <c r="T51" s="24">
        <v>0</v>
      </c>
      <c r="U51" s="15">
        <v>0</v>
      </c>
      <c r="V51" s="24">
        <v>0</v>
      </c>
      <c r="W51" s="15">
        <v>0</v>
      </c>
      <c r="X51" s="24">
        <v>0</v>
      </c>
      <c r="Y51" s="15">
        <f t="shared" si="2"/>
        <v>0</v>
      </c>
      <c r="Z51" s="24">
        <f t="shared" si="2"/>
        <v>0</v>
      </c>
      <c r="AA51" s="15">
        <v>0</v>
      </c>
      <c r="AB51" s="24">
        <v>0</v>
      </c>
      <c r="AC51" s="142"/>
    </row>
    <row r="52" spans="1:29" s="28" customFormat="1" ht="45">
      <c r="A52" s="128" t="s">
        <v>530</v>
      </c>
      <c r="B52" s="49" t="s">
        <v>917</v>
      </c>
      <c r="C52" s="130" t="s">
        <v>918</v>
      </c>
      <c r="D52" s="15">
        <v>3.8374999999999999E-2</v>
      </c>
      <c r="E52" s="15">
        <v>0</v>
      </c>
      <c r="F52" s="15">
        <v>0</v>
      </c>
      <c r="G52" s="15">
        <f t="shared" si="4"/>
        <v>3.8374999999999999E-2</v>
      </c>
      <c r="H52" s="15">
        <v>3.8374999999999999E-2</v>
      </c>
      <c r="I52" s="15">
        <v>0</v>
      </c>
      <c r="J52" s="15">
        <v>0</v>
      </c>
      <c r="K52" s="15">
        <f t="shared" si="5"/>
        <v>3.8374999999999999E-2</v>
      </c>
      <c r="L52" s="15">
        <v>0</v>
      </c>
      <c r="M52" s="15">
        <f t="shared" si="6"/>
        <v>3.99657E-2</v>
      </c>
      <c r="N52" s="15">
        <v>0</v>
      </c>
      <c r="O52" s="15">
        <v>0</v>
      </c>
      <c r="P52" s="15">
        <v>3.99657E-2</v>
      </c>
      <c r="Q52" s="15">
        <v>0</v>
      </c>
      <c r="R52" s="22">
        <f t="shared" si="3"/>
        <v>0</v>
      </c>
      <c r="S52" s="15">
        <v>0</v>
      </c>
      <c r="T52" s="24">
        <v>0</v>
      </c>
      <c r="U52" s="15">
        <v>0</v>
      </c>
      <c r="V52" s="24">
        <v>0</v>
      </c>
      <c r="W52" s="15">
        <v>0</v>
      </c>
      <c r="X52" s="24">
        <v>0</v>
      </c>
      <c r="Y52" s="15">
        <f t="shared" si="2"/>
        <v>0</v>
      </c>
      <c r="Z52" s="24">
        <f t="shared" si="2"/>
        <v>0</v>
      </c>
      <c r="AA52" s="15">
        <v>0</v>
      </c>
      <c r="AB52" s="24">
        <v>0</v>
      </c>
      <c r="AC52" s="142"/>
    </row>
    <row r="53" spans="1:29" s="28" customFormat="1" ht="45">
      <c r="A53" s="128" t="s">
        <v>530</v>
      </c>
      <c r="B53" s="49" t="s">
        <v>919</v>
      </c>
      <c r="C53" s="130" t="s">
        <v>920</v>
      </c>
      <c r="D53" s="15">
        <v>3.8374999999999999E-2</v>
      </c>
      <c r="E53" s="15">
        <v>0</v>
      </c>
      <c r="F53" s="15">
        <v>0</v>
      </c>
      <c r="G53" s="15">
        <f t="shared" si="4"/>
        <v>3.8374999999999999E-2</v>
      </c>
      <c r="H53" s="15">
        <v>3.8374999999999999E-2</v>
      </c>
      <c r="I53" s="15">
        <v>0</v>
      </c>
      <c r="J53" s="15">
        <v>0</v>
      </c>
      <c r="K53" s="15">
        <f t="shared" si="5"/>
        <v>3.8374999999999999E-2</v>
      </c>
      <c r="L53" s="15">
        <v>0</v>
      </c>
      <c r="M53" s="15">
        <f t="shared" si="6"/>
        <v>3.9965729999999998E-2</v>
      </c>
      <c r="N53" s="15">
        <v>0</v>
      </c>
      <c r="O53" s="15">
        <v>0</v>
      </c>
      <c r="P53" s="15">
        <v>3.9965729999999998E-2</v>
      </c>
      <c r="Q53" s="15">
        <v>0</v>
      </c>
      <c r="R53" s="22">
        <f t="shared" si="3"/>
        <v>0</v>
      </c>
      <c r="S53" s="15">
        <v>0</v>
      </c>
      <c r="T53" s="24">
        <v>0</v>
      </c>
      <c r="U53" s="15">
        <v>0</v>
      </c>
      <c r="V53" s="24">
        <v>0</v>
      </c>
      <c r="W53" s="15">
        <v>0</v>
      </c>
      <c r="X53" s="24">
        <v>0</v>
      </c>
      <c r="Y53" s="15">
        <f t="shared" si="2"/>
        <v>0</v>
      </c>
      <c r="Z53" s="24">
        <f t="shared" si="2"/>
        <v>0</v>
      </c>
      <c r="AA53" s="15">
        <v>0</v>
      </c>
      <c r="AB53" s="24">
        <v>0</v>
      </c>
      <c r="AC53" s="142"/>
    </row>
    <row r="54" spans="1:29" s="28" customFormat="1" ht="45">
      <c r="A54" s="128" t="s">
        <v>530</v>
      </c>
      <c r="B54" s="49" t="s">
        <v>921</v>
      </c>
      <c r="C54" s="130" t="s">
        <v>922</v>
      </c>
      <c r="D54" s="15">
        <v>3.8374999999999999E-2</v>
      </c>
      <c r="E54" s="15">
        <v>0</v>
      </c>
      <c r="F54" s="15">
        <v>0</v>
      </c>
      <c r="G54" s="15">
        <f t="shared" si="4"/>
        <v>3.8374999999999999E-2</v>
      </c>
      <c r="H54" s="15">
        <v>3.8374999999999999E-2</v>
      </c>
      <c r="I54" s="15">
        <v>0</v>
      </c>
      <c r="J54" s="15">
        <v>0</v>
      </c>
      <c r="K54" s="15">
        <f t="shared" si="5"/>
        <v>3.8374999999999999E-2</v>
      </c>
      <c r="L54" s="15">
        <v>0</v>
      </c>
      <c r="M54" s="15">
        <f t="shared" si="6"/>
        <v>3.9965729999999998E-2</v>
      </c>
      <c r="N54" s="15">
        <v>0</v>
      </c>
      <c r="O54" s="15">
        <v>0</v>
      </c>
      <c r="P54" s="15">
        <v>3.9965729999999998E-2</v>
      </c>
      <c r="Q54" s="15">
        <v>0</v>
      </c>
      <c r="R54" s="22">
        <f t="shared" si="3"/>
        <v>0</v>
      </c>
      <c r="S54" s="15">
        <v>0</v>
      </c>
      <c r="T54" s="24">
        <v>0</v>
      </c>
      <c r="U54" s="15">
        <v>0</v>
      </c>
      <c r="V54" s="24">
        <v>0</v>
      </c>
      <c r="W54" s="15">
        <v>0</v>
      </c>
      <c r="X54" s="24">
        <v>0</v>
      </c>
      <c r="Y54" s="15">
        <f t="shared" si="2"/>
        <v>0</v>
      </c>
      <c r="Z54" s="24">
        <f t="shared" si="2"/>
        <v>0</v>
      </c>
      <c r="AA54" s="15">
        <v>0</v>
      </c>
      <c r="AB54" s="24">
        <v>0</v>
      </c>
      <c r="AC54" s="142"/>
    </row>
    <row r="55" spans="1:29" s="28" customFormat="1" ht="45">
      <c r="A55" s="128" t="s">
        <v>530</v>
      </c>
      <c r="B55" s="49" t="s">
        <v>923</v>
      </c>
      <c r="C55" s="130" t="s">
        <v>924</v>
      </c>
      <c r="D55" s="15">
        <v>6.1582999999999999E-2</v>
      </c>
      <c r="E55" s="15">
        <v>0</v>
      </c>
      <c r="F55" s="15">
        <v>0</v>
      </c>
      <c r="G55" s="15">
        <f t="shared" si="4"/>
        <v>6.1582999999999999E-2</v>
      </c>
      <c r="H55" s="15">
        <v>6.1582999999999999E-2</v>
      </c>
      <c r="I55" s="15">
        <v>0</v>
      </c>
      <c r="J55" s="15">
        <v>0</v>
      </c>
      <c r="K55" s="15">
        <f t="shared" si="5"/>
        <v>6.1582999999999999E-2</v>
      </c>
      <c r="L55" s="15">
        <v>0</v>
      </c>
      <c r="M55" s="15">
        <f t="shared" si="6"/>
        <v>5.9948599999999998E-2</v>
      </c>
      <c r="N55" s="15">
        <v>0</v>
      </c>
      <c r="O55" s="15">
        <v>0</v>
      </c>
      <c r="P55" s="15">
        <v>5.9948599999999998E-2</v>
      </c>
      <c r="Q55" s="15">
        <v>0</v>
      </c>
      <c r="R55" s="22">
        <f t="shared" si="3"/>
        <v>0</v>
      </c>
      <c r="S55" s="15">
        <v>0</v>
      </c>
      <c r="T55" s="24">
        <v>0</v>
      </c>
      <c r="U55" s="15">
        <v>0</v>
      </c>
      <c r="V55" s="24">
        <v>0</v>
      </c>
      <c r="W55" s="15">
        <v>0</v>
      </c>
      <c r="X55" s="24">
        <v>0</v>
      </c>
      <c r="Y55" s="15">
        <f t="shared" si="2"/>
        <v>0</v>
      </c>
      <c r="Z55" s="24">
        <f t="shared" si="2"/>
        <v>0</v>
      </c>
      <c r="AA55" s="15">
        <v>0</v>
      </c>
      <c r="AB55" s="24">
        <v>0</v>
      </c>
      <c r="AC55" s="142"/>
    </row>
    <row r="56" spans="1:29" s="28" customFormat="1" ht="45">
      <c r="A56" s="128" t="s">
        <v>530</v>
      </c>
      <c r="B56" s="49" t="s">
        <v>925</v>
      </c>
      <c r="C56" s="130" t="s">
        <v>926</v>
      </c>
      <c r="D56" s="15">
        <v>9.9007999999999999E-2</v>
      </c>
      <c r="E56" s="15">
        <v>0</v>
      </c>
      <c r="F56" s="15">
        <v>0</v>
      </c>
      <c r="G56" s="15">
        <f t="shared" si="4"/>
        <v>9.9007999999999999E-2</v>
      </c>
      <c r="H56" s="15">
        <v>9.9007999999999999E-2</v>
      </c>
      <c r="I56" s="15">
        <v>0</v>
      </c>
      <c r="J56" s="15">
        <v>0</v>
      </c>
      <c r="K56" s="15">
        <f t="shared" si="5"/>
        <v>9.9007999999999999E-2</v>
      </c>
      <c r="L56" s="15">
        <v>0</v>
      </c>
      <c r="M56" s="15">
        <f t="shared" si="6"/>
        <v>9.9914359999999994E-2</v>
      </c>
      <c r="N56" s="15">
        <v>0</v>
      </c>
      <c r="O56" s="15">
        <v>0</v>
      </c>
      <c r="P56" s="15">
        <v>9.9914359999999994E-2</v>
      </c>
      <c r="Q56" s="15">
        <v>0</v>
      </c>
      <c r="R56" s="22">
        <f t="shared" si="3"/>
        <v>0</v>
      </c>
      <c r="S56" s="15">
        <v>0</v>
      </c>
      <c r="T56" s="24">
        <v>0</v>
      </c>
      <c r="U56" s="15">
        <v>0</v>
      </c>
      <c r="V56" s="24">
        <v>0</v>
      </c>
      <c r="W56" s="15">
        <v>0</v>
      </c>
      <c r="X56" s="24">
        <v>0</v>
      </c>
      <c r="Y56" s="15">
        <f t="shared" si="2"/>
        <v>0</v>
      </c>
      <c r="Z56" s="24">
        <f t="shared" si="2"/>
        <v>0</v>
      </c>
      <c r="AA56" s="15">
        <v>0</v>
      </c>
      <c r="AB56" s="24">
        <v>0</v>
      </c>
      <c r="AC56" s="142"/>
    </row>
    <row r="57" spans="1:29" s="28" customFormat="1" ht="45">
      <c r="A57" s="128" t="s">
        <v>530</v>
      </c>
      <c r="B57" s="49" t="s">
        <v>927</v>
      </c>
      <c r="C57" s="130" t="s">
        <v>928</v>
      </c>
      <c r="D57" s="15">
        <v>3.8374999999999999E-2</v>
      </c>
      <c r="E57" s="15">
        <v>0</v>
      </c>
      <c r="F57" s="15">
        <v>0</v>
      </c>
      <c r="G57" s="15">
        <f t="shared" si="4"/>
        <v>3.8374999999999999E-2</v>
      </c>
      <c r="H57" s="15">
        <v>3.8374999999999999E-2</v>
      </c>
      <c r="I57" s="15">
        <v>0</v>
      </c>
      <c r="J57" s="15">
        <v>0</v>
      </c>
      <c r="K57" s="15">
        <f t="shared" si="5"/>
        <v>3.8374999999999999E-2</v>
      </c>
      <c r="L57" s="15">
        <v>0</v>
      </c>
      <c r="M57" s="15">
        <f t="shared" si="6"/>
        <v>3.9965729999999998E-2</v>
      </c>
      <c r="N57" s="15">
        <v>0</v>
      </c>
      <c r="O57" s="15">
        <v>0</v>
      </c>
      <c r="P57" s="15">
        <v>3.9965729999999998E-2</v>
      </c>
      <c r="Q57" s="15">
        <v>0</v>
      </c>
      <c r="R57" s="22">
        <f t="shared" si="3"/>
        <v>0</v>
      </c>
      <c r="S57" s="15">
        <v>0</v>
      </c>
      <c r="T57" s="24">
        <v>0</v>
      </c>
      <c r="U57" s="15">
        <v>0</v>
      </c>
      <c r="V57" s="24">
        <v>0</v>
      </c>
      <c r="W57" s="15">
        <v>0</v>
      </c>
      <c r="X57" s="24">
        <v>0</v>
      </c>
      <c r="Y57" s="15">
        <f t="shared" si="2"/>
        <v>0</v>
      </c>
      <c r="Z57" s="24">
        <f t="shared" si="2"/>
        <v>0</v>
      </c>
      <c r="AA57" s="15">
        <v>0</v>
      </c>
      <c r="AB57" s="24">
        <v>0</v>
      </c>
      <c r="AC57" s="142"/>
    </row>
    <row r="58" spans="1:29" s="28" customFormat="1" ht="45">
      <c r="A58" s="128" t="s">
        <v>530</v>
      </c>
      <c r="B58" s="49" t="s">
        <v>929</v>
      </c>
      <c r="C58" s="130" t="s">
        <v>930</v>
      </c>
      <c r="D58" s="15">
        <v>3.8374999999999999E-2</v>
      </c>
      <c r="E58" s="15">
        <v>0</v>
      </c>
      <c r="F58" s="15">
        <v>0</v>
      </c>
      <c r="G58" s="15">
        <f t="shared" si="4"/>
        <v>3.8374999999999999E-2</v>
      </c>
      <c r="H58" s="15">
        <v>3.8374999999999999E-2</v>
      </c>
      <c r="I58" s="15">
        <v>0</v>
      </c>
      <c r="J58" s="15">
        <v>0</v>
      </c>
      <c r="K58" s="15">
        <f t="shared" si="5"/>
        <v>3.8374999999999999E-2</v>
      </c>
      <c r="L58" s="15">
        <v>0</v>
      </c>
      <c r="M58" s="15">
        <f t="shared" si="6"/>
        <v>3.9965729999999998E-2</v>
      </c>
      <c r="N58" s="15">
        <v>0</v>
      </c>
      <c r="O58" s="15">
        <v>0</v>
      </c>
      <c r="P58" s="15">
        <v>3.9965729999999998E-2</v>
      </c>
      <c r="Q58" s="15">
        <v>0</v>
      </c>
      <c r="R58" s="22">
        <f>H58-G58</f>
        <v>0</v>
      </c>
      <c r="S58" s="15">
        <v>0</v>
      </c>
      <c r="T58" s="24">
        <v>0</v>
      </c>
      <c r="U58" s="15">
        <v>0</v>
      </c>
      <c r="V58" s="24">
        <v>0</v>
      </c>
      <c r="W58" s="15">
        <v>0</v>
      </c>
      <c r="X58" s="24">
        <v>0</v>
      </c>
      <c r="Y58" s="15">
        <f t="shared" si="2"/>
        <v>0</v>
      </c>
      <c r="Z58" s="24">
        <f t="shared" si="2"/>
        <v>0</v>
      </c>
      <c r="AA58" s="15">
        <v>0</v>
      </c>
      <c r="AB58" s="24">
        <v>0</v>
      </c>
      <c r="AC58" s="142"/>
    </row>
    <row r="59" spans="1:29" s="28" customFormat="1" ht="69.75" customHeight="1">
      <c r="A59" s="16" t="s">
        <v>535</v>
      </c>
      <c r="B59" s="17" t="s">
        <v>799</v>
      </c>
      <c r="C59" s="18" t="s">
        <v>761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24">
        <v>0</v>
      </c>
      <c r="U59" s="15">
        <v>0</v>
      </c>
      <c r="V59" s="24">
        <v>0</v>
      </c>
      <c r="W59" s="15">
        <v>0</v>
      </c>
      <c r="X59" s="24">
        <v>0</v>
      </c>
      <c r="Y59" s="15">
        <f t="shared" si="2"/>
        <v>0</v>
      </c>
      <c r="Z59" s="24">
        <f t="shared" si="2"/>
        <v>0</v>
      </c>
      <c r="AA59" s="15">
        <v>0</v>
      </c>
      <c r="AB59" s="24">
        <v>0</v>
      </c>
      <c r="AC59" s="142"/>
    </row>
    <row r="60" spans="1:29" s="28" customFormat="1" ht="42.75">
      <c r="A60" s="16" t="s">
        <v>543</v>
      </c>
      <c r="B60" s="17" t="s">
        <v>800</v>
      </c>
      <c r="C60" s="18" t="s">
        <v>761</v>
      </c>
      <c r="D60" s="15">
        <f>D61</f>
        <v>3.19489833</v>
      </c>
      <c r="E60" s="15">
        <v>0</v>
      </c>
      <c r="F60" s="15">
        <f>F61</f>
        <v>0</v>
      </c>
      <c r="G60" s="15">
        <f>G61</f>
        <v>3.19489833</v>
      </c>
      <c r="H60" s="15">
        <f>H61</f>
        <v>3.19489833</v>
      </c>
      <c r="I60" s="15">
        <v>0</v>
      </c>
      <c r="J60" s="15">
        <v>0</v>
      </c>
      <c r="K60" s="15">
        <f>K61</f>
        <v>3.19489833</v>
      </c>
      <c r="L60" s="15">
        <v>0</v>
      </c>
      <c r="M60" s="15">
        <f>M61</f>
        <v>2.8114030300000001</v>
      </c>
      <c r="N60" s="15">
        <v>0</v>
      </c>
      <c r="O60" s="15">
        <v>0</v>
      </c>
      <c r="P60" s="15">
        <f>P61</f>
        <v>2.8114030300000001</v>
      </c>
      <c r="Q60" s="15">
        <v>0</v>
      </c>
      <c r="R60" s="15">
        <f>R61</f>
        <v>0</v>
      </c>
      <c r="S60" s="15">
        <v>0</v>
      </c>
      <c r="T60" s="24">
        <v>0</v>
      </c>
      <c r="U60" s="15">
        <v>0</v>
      </c>
      <c r="V60" s="24">
        <v>0</v>
      </c>
      <c r="W60" s="15">
        <v>0</v>
      </c>
      <c r="X60" s="24">
        <v>0</v>
      </c>
      <c r="Y60" s="15">
        <f t="shared" si="2"/>
        <v>0</v>
      </c>
      <c r="Z60" s="24">
        <f t="shared" si="2"/>
        <v>0</v>
      </c>
      <c r="AA60" s="15">
        <v>0</v>
      </c>
      <c r="AB60" s="24">
        <v>0</v>
      </c>
      <c r="AC60" s="142"/>
    </row>
    <row r="61" spans="1:29" s="28" customFormat="1" ht="28.5">
      <c r="A61" s="16" t="s">
        <v>801</v>
      </c>
      <c r="B61" s="17" t="s">
        <v>802</v>
      </c>
      <c r="C61" s="18" t="s">
        <v>761</v>
      </c>
      <c r="D61" s="15">
        <f>SUM(D62:D64)</f>
        <v>3.19489833</v>
      </c>
      <c r="E61" s="15">
        <v>0</v>
      </c>
      <c r="F61" s="15">
        <f>SUM(F62:F64)</f>
        <v>0</v>
      </c>
      <c r="G61" s="15">
        <f>SUM(G62:G64)</f>
        <v>3.19489833</v>
      </c>
      <c r="H61" s="15">
        <f>SUM(H62:H64)</f>
        <v>3.19489833</v>
      </c>
      <c r="I61" s="15">
        <v>0</v>
      </c>
      <c r="J61" s="15">
        <v>0</v>
      </c>
      <c r="K61" s="15">
        <f>H61</f>
        <v>3.19489833</v>
      </c>
      <c r="L61" s="15">
        <v>0</v>
      </c>
      <c r="M61" s="15">
        <f>SUM(M62:M64)</f>
        <v>2.8114030300000001</v>
      </c>
      <c r="N61" s="15">
        <v>0</v>
      </c>
      <c r="O61" s="15">
        <v>0</v>
      </c>
      <c r="P61" s="15">
        <f>SUM(P62:P64)</f>
        <v>2.8114030300000001</v>
      </c>
      <c r="Q61" s="15">
        <v>0</v>
      </c>
      <c r="R61" s="15">
        <f>SUM(R62:R64)</f>
        <v>0</v>
      </c>
      <c r="S61" s="15">
        <v>0</v>
      </c>
      <c r="T61" s="24">
        <v>0</v>
      </c>
      <c r="U61" s="15">
        <v>0</v>
      </c>
      <c r="V61" s="24">
        <v>0</v>
      </c>
      <c r="W61" s="15">
        <v>0</v>
      </c>
      <c r="X61" s="24">
        <v>0</v>
      </c>
      <c r="Y61" s="15">
        <f t="shared" ref="Y61:Z66" si="7">S61</f>
        <v>0</v>
      </c>
      <c r="Z61" s="24">
        <f t="shared" si="7"/>
        <v>0</v>
      </c>
      <c r="AA61" s="15">
        <v>0</v>
      </c>
      <c r="AB61" s="24">
        <v>0</v>
      </c>
      <c r="AC61" s="142"/>
    </row>
    <row r="62" spans="1:29" s="10" customFormat="1" ht="60">
      <c r="A62" s="131" t="s">
        <v>801</v>
      </c>
      <c r="B62" s="138" t="s">
        <v>931</v>
      </c>
      <c r="C62" s="133" t="s">
        <v>932</v>
      </c>
      <c r="D62" s="22">
        <v>1.07816735</v>
      </c>
      <c r="E62" s="22">
        <v>0</v>
      </c>
      <c r="F62" s="22">
        <v>0</v>
      </c>
      <c r="G62" s="22">
        <f>D62</f>
        <v>1.07816735</v>
      </c>
      <c r="H62" s="22">
        <v>1.07816735</v>
      </c>
      <c r="I62" s="22">
        <v>0</v>
      </c>
      <c r="J62" s="22">
        <v>0</v>
      </c>
      <c r="K62" s="22">
        <f>H62</f>
        <v>1.07816735</v>
      </c>
      <c r="L62" s="22">
        <v>0</v>
      </c>
      <c r="M62" s="22">
        <f>P62</f>
        <v>0.95883057000000005</v>
      </c>
      <c r="N62" s="22">
        <v>0</v>
      </c>
      <c r="O62" s="22">
        <v>0</v>
      </c>
      <c r="P62" s="22">
        <v>0.95883057000000005</v>
      </c>
      <c r="Q62" s="22">
        <v>0</v>
      </c>
      <c r="R62" s="22">
        <v>0</v>
      </c>
      <c r="S62" s="22">
        <v>0</v>
      </c>
      <c r="T62" s="25">
        <v>0</v>
      </c>
      <c r="U62" s="22">
        <v>0</v>
      </c>
      <c r="V62" s="25">
        <v>0</v>
      </c>
      <c r="W62" s="22">
        <v>0</v>
      </c>
      <c r="X62" s="25">
        <v>0</v>
      </c>
      <c r="Y62" s="22">
        <f t="shared" si="7"/>
        <v>0</v>
      </c>
      <c r="Z62" s="25">
        <f t="shared" si="7"/>
        <v>0</v>
      </c>
      <c r="AA62" s="22">
        <v>0</v>
      </c>
      <c r="AB62" s="25">
        <v>0</v>
      </c>
      <c r="AC62" s="144"/>
    </row>
    <row r="63" spans="1:29" s="10" customFormat="1" ht="240">
      <c r="A63" s="131" t="s">
        <v>801</v>
      </c>
      <c r="B63" s="75" t="s">
        <v>933</v>
      </c>
      <c r="C63" s="133" t="s">
        <v>934</v>
      </c>
      <c r="D63" s="22">
        <v>0.76018114000000003</v>
      </c>
      <c r="E63" s="22">
        <v>0</v>
      </c>
      <c r="F63" s="22">
        <v>0</v>
      </c>
      <c r="G63" s="22">
        <f t="shared" ref="G63:G64" si="8">D63</f>
        <v>0.76018114000000003</v>
      </c>
      <c r="H63" s="22">
        <v>0.76018114000000003</v>
      </c>
      <c r="I63" s="22">
        <v>0</v>
      </c>
      <c r="J63" s="22">
        <v>0</v>
      </c>
      <c r="K63" s="22">
        <f>H63</f>
        <v>0.76018114000000003</v>
      </c>
      <c r="L63" s="22">
        <v>0</v>
      </c>
      <c r="M63" s="22">
        <f>P63</f>
        <v>0.6965498</v>
      </c>
      <c r="N63" s="22">
        <v>0</v>
      </c>
      <c r="O63" s="22">
        <v>0</v>
      </c>
      <c r="P63" s="22">
        <v>0.6965498</v>
      </c>
      <c r="Q63" s="22">
        <v>0</v>
      </c>
      <c r="R63" s="22">
        <v>0</v>
      </c>
      <c r="S63" s="22">
        <v>0</v>
      </c>
      <c r="T63" s="25">
        <v>0</v>
      </c>
      <c r="U63" s="22">
        <v>0</v>
      </c>
      <c r="V63" s="25">
        <v>0</v>
      </c>
      <c r="W63" s="22">
        <v>0</v>
      </c>
      <c r="X63" s="25">
        <v>0</v>
      </c>
      <c r="Y63" s="22">
        <f t="shared" si="7"/>
        <v>0</v>
      </c>
      <c r="Z63" s="25">
        <f t="shared" si="7"/>
        <v>0</v>
      </c>
      <c r="AA63" s="22">
        <v>0</v>
      </c>
      <c r="AB63" s="25">
        <v>0</v>
      </c>
      <c r="AC63" s="144"/>
    </row>
    <row r="64" spans="1:29" s="10" customFormat="1" ht="75">
      <c r="A64" s="131" t="s">
        <v>801</v>
      </c>
      <c r="B64" s="138" t="s">
        <v>935</v>
      </c>
      <c r="C64" s="133" t="s">
        <v>936</v>
      </c>
      <c r="D64" s="22">
        <v>1.35654984</v>
      </c>
      <c r="E64" s="22">
        <v>0</v>
      </c>
      <c r="F64" s="22">
        <v>0</v>
      </c>
      <c r="G64" s="22">
        <f t="shared" si="8"/>
        <v>1.35654984</v>
      </c>
      <c r="H64" s="22">
        <v>1.35654984</v>
      </c>
      <c r="I64" s="22">
        <v>0</v>
      </c>
      <c r="J64" s="22">
        <v>0</v>
      </c>
      <c r="K64" s="22">
        <f>H64</f>
        <v>1.35654984</v>
      </c>
      <c r="L64" s="22">
        <v>0</v>
      </c>
      <c r="M64" s="22">
        <f>P64</f>
        <v>1.1560226600000001</v>
      </c>
      <c r="N64" s="22">
        <v>0</v>
      </c>
      <c r="O64" s="22">
        <v>0</v>
      </c>
      <c r="P64" s="22">
        <v>1.1560226600000001</v>
      </c>
      <c r="Q64" s="22">
        <v>0</v>
      </c>
      <c r="R64" s="22">
        <v>0</v>
      </c>
      <c r="S64" s="22">
        <v>0</v>
      </c>
      <c r="T64" s="25">
        <v>0</v>
      </c>
      <c r="U64" s="22">
        <v>0</v>
      </c>
      <c r="V64" s="25">
        <v>0</v>
      </c>
      <c r="W64" s="22">
        <v>0</v>
      </c>
      <c r="X64" s="25">
        <v>0</v>
      </c>
      <c r="Y64" s="22">
        <f t="shared" si="7"/>
        <v>0</v>
      </c>
      <c r="Z64" s="25">
        <f t="shared" si="7"/>
        <v>0</v>
      </c>
      <c r="AA64" s="22">
        <v>0</v>
      </c>
      <c r="AB64" s="25">
        <v>0</v>
      </c>
      <c r="AC64" s="144"/>
    </row>
    <row r="65" spans="1:29" s="28" customFormat="1" ht="42.75">
      <c r="A65" s="16" t="s">
        <v>803</v>
      </c>
      <c r="B65" s="17" t="s">
        <v>804</v>
      </c>
      <c r="C65" s="18" t="s">
        <v>761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24">
        <v>0</v>
      </c>
      <c r="U65" s="15">
        <v>0</v>
      </c>
      <c r="V65" s="24">
        <v>0</v>
      </c>
      <c r="W65" s="15">
        <v>0</v>
      </c>
      <c r="X65" s="24">
        <v>0</v>
      </c>
      <c r="Y65" s="15">
        <v>0</v>
      </c>
      <c r="Z65" s="24">
        <f>T65</f>
        <v>0</v>
      </c>
      <c r="AA65" s="15">
        <v>0</v>
      </c>
      <c r="AB65" s="24">
        <v>0</v>
      </c>
      <c r="AC65" s="142"/>
    </row>
    <row r="66" spans="1:29" s="28" customFormat="1" ht="42.75">
      <c r="A66" s="16" t="s">
        <v>545</v>
      </c>
      <c r="B66" s="17" t="s">
        <v>805</v>
      </c>
      <c r="C66" s="18" t="s">
        <v>761</v>
      </c>
      <c r="D66" s="15">
        <f>D68</f>
        <v>0</v>
      </c>
      <c r="E66" s="15">
        <v>0</v>
      </c>
      <c r="F66" s="15">
        <f>F68</f>
        <v>0</v>
      </c>
      <c r="G66" s="15">
        <f>G68</f>
        <v>0</v>
      </c>
      <c r="H66" s="15">
        <f>H68</f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f>R68</f>
        <v>0</v>
      </c>
      <c r="S66" s="15">
        <f>N66-I66</f>
        <v>0</v>
      </c>
      <c r="T66" s="24">
        <v>0</v>
      </c>
      <c r="U66" s="15">
        <v>0</v>
      </c>
      <c r="V66" s="24">
        <v>0</v>
      </c>
      <c r="W66" s="15">
        <v>0</v>
      </c>
      <c r="X66" s="24">
        <v>0</v>
      </c>
      <c r="Y66" s="15">
        <f>S66</f>
        <v>0</v>
      </c>
      <c r="Z66" s="24">
        <f>T66</f>
        <v>0</v>
      </c>
      <c r="AA66" s="15">
        <v>0</v>
      </c>
      <c r="AB66" s="24">
        <v>0</v>
      </c>
      <c r="AC66" s="142"/>
    </row>
    <row r="67" spans="1:29" s="28" customFormat="1" ht="42.75">
      <c r="A67" s="16" t="s">
        <v>547</v>
      </c>
      <c r="B67" s="17" t="s">
        <v>806</v>
      </c>
      <c r="C67" s="18" t="s">
        <v>761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24">
        <v>0</v>
      </c>
      <c r="U67" s="15">
        <v>0</v>
      </c>
      <c r="V67" s="24">
        <v>0</v>
      </c>
      <c r="W67" s="15">
        <v>0</v>
      </c>
      <c r="X67" s="24">
        <v>0</v>
      </c>
      <c r="Y67" s="15">
        <v>0</v>
      </c>
      <c r="Z67" s="24">
        <v>0</v>
      </c>
      <c r="AA67" s="15">
        <v>0</v>
      </c>
      <c r="AB67" s="24">
        <v>0</v>
      </c>
      <c r="AC67" s="142"/>
    </row>
    <row r="68" spans="1:29" s="28" customFormat="1" ht="28.5">
      <c r="A68" s="16" t="s">
        <v>551</v>
      </c>
      <c r="B68" s="17" t="s">
        <v>807</v>
      </c>
      <c r="C68" s="18" t="s">
        <v>761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f>N68-I68</f>
        <v>0</v>
      </c>
      <c r="T68" s="24">
        <v>0</v>
      </c>
      <c r="U68" s="15">
        <v>0</v>
      </c>
      <c r="V68" s="24">
        <v>0</v>
      </c>
      <c r="W68" s="15">
        <v>0</v>
      </c>
      <c r="X68" s="24">
        <v>0</v>
      </c>
      <c r="Y68" s="15">
        <f>S68</f>
        <v>0</v>
      </c>
      <c r="Z68" s="24">
        <f>T68</f>
        <v>0</v>
      </c>
      <c r="AA68" s="15">
        <v>0</v>
      </c>
      <c r="AB68" s="24">
        <v>0</v>
      </c>
      <c r="AC68" s="142"/>
    </row>
    <row r="69" spans="1:29" s="28" customFormat="1" ht="28.5">
      <c r="A69" s="16" t="s">
        <v>552</v>
      </c>
      <c r="B69" s="17" t="s">
        <v>808</v>
      </c>
      <c r="C69" s="18" t="s">
        <v>761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24">
        <v>0</v>
      </c>
      <c r="U69" s="15">
        <v>0</v>
      </c>
      <c r="V69" s="24">
        <v>0</v>
      </c>
      <c r="W69" s="15">
        <v>0</v>
      </c>
      <c r="X69" s="24">
        <v>0</v>
      </c>
      <c r="Y69" s="15">
        <v>0</v>
      </c>
      <c r="Z69" s="24">
        <v>0</v>
      </c>
      <c r="AA69" s="15">
        <v>0</v>
      </c>
      <c r="AB69" s="24">
        <v>0</v>
      </c>
      <c r="AC69" s="142"/>
    </row>
    <row r="70" spans="1:29" s="28" customFormat="1" ht="42.75">
      <c r="A70" s="16" t="s">
        <v>553</v>
      </c>
      <c r="B70" s="17" t="s">
        <v>809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24">
        <v>0</v>
      </c>
      <c r="U70" s="15">
        <v>0</v>
      </c>
      <c r="V70" s="24">
        <v>0</v>
      </c>
      <c r="W70" s="15">
        <v>0</v>
      </c>
      <c r="X70" s="24">
        <v>0</v>
      </c>
      <c r="Y70" s="15">
        <v>0</v>
      </c>
      <c r="Z70" s="24">
        <v>0</v>
      </c>
      <c r="AA70" s="15">
        <v>0</v>
      </c>
      <c r="AB70" s="24">
        <v>0</v>
      </c>
      <c r="AC70" s="142"/>
    </row>
    <row r="71" spans="1:29" s="28" customFormat="1" ht="57">
      <c r="A71" s="16" t="s">
        <v>554</v>
      </c>
      <c r="B71" s="17" t="s">
        <v>810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24">
        <v>0</v>
      </c>
      <c r="U71" s="15">
        <v>0</v>
      </c>
      <c r="V71" s="24">
        <v>0</v>
      </c>
      <c r="W71" s="15">
        <v>0</v>
      </c>
      <c r="X71" s="24">
        <v>0</v>
      </c>
      <c r="Y71" s="15">
        <v>0</v>
      </c>
      <c r="Z71" s="24">
        <v>0</v>
      </c>
      <c r="AA71" s="15">
        <v>0</v>
      </c>
      <c r="AB71" s="24">
        <v>0</v>
      </c>
      <c r="AC71" s="142"/>
    </row>
    <row r="72" spans="1:29" s="28" customFormat="1" ht="42.75">
      <c r="A72" s="16" t="s">
        <v>555</v>
      </c>
      <c r="B72" s="17" t="s">
        <v>811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24">
        <v>0</v>
      </c>
      <c r="U72" s="15">
        <v>0</v>
      </c>
      <c r="V72" s="24">
        <v>0</v>
      </c>
      <c r="W72" s="15">
        <v>0</v>
      </c>
      <c r="X72" s="24">
        <v>0</v>
      </c>
      <c r="Y72" s="15">
        <v>0</v>
      </c>
      <c r="Z72" s="24">
        <v>0</v>
      </c>
      <c r="AA72" s="15">
        <v>0</v>
      </c>
      <c r="AB72" s="24">
        <v>0</v>
      </c>
      <c r="AC72" s="142"/>
    </row>
    <row r="73" spans="1:29" s="28" customFormat="1" ht="42.75">
      <c r="A73" s="16" t="s">
        <v>556</v>
      </c>
      <c r="B73" s="17" t="s">
        <v>812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24">
        <v>0</v>
      </c>
      <c r="U73" s="15">
        <v>0</v>
      </c>
      <c r="V73" s="24">
        <v>0</v>
      </c>
      <c r="W73" s="15">
        <v>0</v>
      </c>
      <c r="X73" s="24">
        <v>0</v>
      </c>
      <c r="Y73" s="15">
        <v>0</v>
      </c>
      <c r="Z73" s="24">
        <v>0</v>
      </c>
      <c r="AA73" s="15">
        <v>0</v>
      </c>
      <c r="AB73" s="24">
        <v>0</v>
      </c>
      <c r="AC73" s="142"/>
    </row>
    <row r="74" spans="1:29" s="28" customFormat="1" ht="57">
      <c r="A74" s="16" t="s">
        <v>813</v>
      </c>
      <c r="B74" s="17" t="s">
        <v>814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24">
        <v>0</v>
      </c>
      <c r="U74" s="15">
        <v>0</v>
      </c>
      <c r="V74" s="24">
        <v>0</v>
      </c>
      <c r="W74" s="15">
        <v>0</v>
      </c>
      <c r="X74" s="24">
        <v>0</v>
      </c>
      <c r="Y74" s="15">
        <v>0</v>
      </c>
      <c r="Z74" s="24">
        <v>0</v>
      </c>
      <c r="AA74" s="15">
        <v>0</v>
      </c>
      <c r="AB74" s="24">
        <v>0</v>
      </c>
      <c r="AC74" s="142"/>
    </row>
    <row r="75" spans="1:29" s="28" customFormat="1" ht="57">
      <c r="A75" s="16" t="s">
        <v>815</v>
      </c>
      <c r="B75" s="17" t="s">
        <v>816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24">
        <v>0</v>
      </c>
      <c r="U75" s="15">
        <v>0</v>
      </c>
      <c r="V75" s="24">
        <v>0</v>
      </c>
      <c r="W75" s="15">
        <v>0</v>
      </c>
      <c r="X75" s="24">
        <v>0</v>
      </c>
      <c r="Y75" s="15">
        <v>0</v>
      </c>
      <c r="Z75" s="24">
        <v>0</v>
      </c>
      <c r="AA75" s="15">
        <v>0</v>
      </c>
      <c r="AB75" s="24">
        <v>0</v>
      </c>
      <c r="AC75" s="142"/>
    </row>
    <row r="76" spans="1:29" s="28" customFormat="1" ht="28.5">
      <c r="A76" s="16" t="s">
        <v>817</v>
      </c>
      <c r="B76" s="17" t="s">
        <v>818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24">
        <v>0</v>
      </c>
      <c r="U76" s="15">
        <v>0</v>
      </c>
      <c r="V76" s="24">
        <v>0</v>
      </c>
      <c r="W76" s="15">
        <v>0</v>
      </c>
      <c r="X76" s="24">
        <v>0</v>
      </c>
      <c r="Y76" s="15">
        <v>0</v>
      </c>
      <c r="Z76" s="24">
        <v>0</v>
      </c>
      <c r="AA76" s="15">
        <v>0</v>
      </c>
      <c r="AB76" s="24">
        <v>0</v>
      </c>
      <c r="AC76" s="142"/>
    </row>
    <row r="77" spans="1:29" s="28" customFormat="1" ht="42.75">
      <c r="A77" s="16" t="s">
        <v>819</v>
      </c>
      <c r="B77" s="17" t="s">
        <v>820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24">
        <v>0</v>
      </c>
      <c r="U77" s="15">
        <v>0</v>
      </c>
      <c r="V77" s="24">
        <v>0</v>
      </c>
      <c r="W77" s="15">
        <v>0</v>
      </c>
      <c r="X77" s="24">
        <v>0</v>
      </c>
      <c r="Y77" s="15">
        <v>0</v>
      </c>
      <c r="Z77" s="24">
        <v>0</v>
      </c>
      <c r="AA77" s="15">
        <v>0</v>
      </c>
      <c r="AB77" s="24">
        <v>0</v>
      </c>
      <c r="AC77" s="142"/>
    </row>
    <row r="78" spans="1:29" s="28" customFormat="1" ht="57">
      <c r="A78" s="16" t="s">
        <v>121</v>
      </c>
      <c r="B78" s="17" t="s">
        <v>821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24">
        <v>0</v>
      </c>
      <c r="U78" s="15">
        <v>0</v>
      </c>
      <c r="V78" s="24">
        <v>0</v>
      </c>
      <c r="W78" s="15">
        <v>0</v>
      </c>
      <c r="X78" s="24">
        <v>0</v>
      </c>
      <c r="Y78" s="15">
        <v>0</v>
      </c>
      <c r="Z78" s="24">
        <v>0</v>
      </c>
      <c r="AA78" s="15">
        <v>0</v>
      </c>
      <c r="AB78" s="24">
        <v>0</v>
      </c>
      <c r="AC78" s="142"/>
    </row>
    <row r="79" spans="1:29" s="28" customFormat="1" ht="57">
      <c r="A79" s="16" t="s">
        <v>822</v>
      </c>
      <c r="B79" s="17" t="s">
        <v>823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24">
        <v>0</v>
      </c>
      <c r="U79" s="15">
        <v>0</v>
      </c>
      <c r="V79" s="24">
        <v>0</v>
      </c>
      <c r="W79" s="15">
        <v>0</v>
      </c>
      <c r="X79" s="24">
        <v>0</v>
      </c>
      <c r="Y79" s="15">
        <v>0</v>
      </c>
      <c r="Z79" s="24">
        <v>0</v>
      </c>
      <c r="AA79" s="15">
        <v>0</v>
      </c>
      <c r="AB79" s="24">
        <v>0</v>
      </c>
      <c r="AC79" s="142"/>
    </row>
    <row r="80" spans="1:29" s="28" customFormat="1" ht="57">
      <c r="A80" s="16" t="s">
        <v>824</v>
      </c>
      <c r="B80" s="17" t="s">
        <v>825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24">
        <v>0</v>
      </c>
      <c r="U80" s="15">
        <v>0</v>
      </c>
      <c r="V80" s="24">
        <v>0</v>
      </c>
      <c r="W80" s="15">
        <v>0</v>
      </c>
      <c r="X80" s="24">
        <v>0</v>
      </c>
      <c r="Y80" s="15">
        <v>0</v>
      </c>
      <c r="Z80" s="24">
        <v>0</v>
      </c>
      <c r="AA80" s="15">
        <v>0</v>
      </c>
      <c r="AB80" s="24">
        <v>0</v>
      </c>
      <c r="AC80" s="142"/>
    </row>
    <row r="81" spans="1:29" s="28" customFormat="1" ht="42.75">
      <c r="A81" s="16" t="s">
        <v>123</v>
      </c>
      <c r="B81" s="17" t="s">
        <v>826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f>N81-I81</f>
        <v>0</v>
      </c>
      <c r="T81" s="24">
        <v>0</v>
      </c>
      <c r="U81" s="15">
        <v>0</v>
      </c>
      <c r="V81" s="24">
        <v>0</v>
      </c>
      <c r="W81" s="15">
        <v>0</v>
      </c>
      <c r="X81" s="24">
        <v>0</v>
      </c>
      <c r="Y81" s="15">
        <f>S81</f>
        <v>0</v>
      </c>
      <c r="Z81" s="24">
        <f>T81</f>
        <v>0</v>
      </c>
      <c r="AA81" s="15">
        <v>0</v>
      </c>
      <c r="AB81" s="24">
        <v>0</v>
      </c>
      <c r="AC81" s="142"/>
    </row>
    <row r="82" spans="1:29" s="28" customFormat="1" ht="42.75">
      <c r="A82" s="16" t="s">
        <v>125</v>
      </c>
      <c r="B82" s="17" t="s">
        <v>827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24">
        <v>0</v>
      </c>
      <c r="U82" s="15">
        <v>0</v>
      </c>
      <c r="V82" s="24">
        <v>0</v>
      </c>
      <c r="W82" s="15">
        <v>0</v>
      </c>
      <c r="X82" s="24">
        <v>0</v>
      </c>
      <c r="Y82" s="15">
        <v>0</v>
      </c>
      <c r="Z82" s="24">
        <v>0</v>
      </c>
      <c r="AA82" s="15">
        <v>0</v>
      </c>
      <c r="AB82" s="24">
        <v>0</v>
      </c>
      <c r="AC82" s="142"/>
    </row>
    <row r="83" spans="1:29" s="28" customFormat="1" ht="28.5">
      <c r="A83" s="16" t="s">
        <v>127</v>
      </c>
      <c r="B83" s="17" t="s">
        <v>828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24">
        <v>0</v>
      </c>
      <c r="U83" s="15">
        <v>0</v>
      </c>
      <c r="V83" s="24">
        <v>0</v>
      </c>
      <c r="W83" s="15">
        <v>0</v>
      </c>
      <c r="X83" s="24">
        <v>0</v>
      </c>
      <c r="Y83" s="15">
        <v>0</v>
      </c>
      <c r="Z83" s="24">
        <v>0</v>
      </c>
      <c r="AA83" s="15">
        <v>0</v>
      </c>
      <c r="AB83" s="24">
        <v>0</v>
      </c>
      <c r="AC83" s="142"/>
    </row>
    <row r="84" spans="1:29">
      <c r="A84" s="23"/>
    </row>
    <row r="85" spans="1:29">
      <c r="A85" s="139"/>
    </row>
    <row r="86" spans="1:29">
      <c r="A86" s="139"/>
    </row>
    <row r="87" spans="1:29" ht="33" customHeight="1">
      <c r="A87" s="81" t="s">
        <v>21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</row>
    <row r="88" spans="1:29">
      <c r="A88" s="140"/>
    </row>
    <row r="89" spans="1:29">
      <c r="A89" s="141"/>
    </row>
    <row r="90" spans="1:29">
      <c r="A90" s="141"/>
    </row>
  </sheetData>
  <mergeCells count="40">
    <mergeCell ref="AC11:AC14"/>
    <mergeCell ref="H12:L12"/>
    <mergeCell ref="M12:Q12"/>
    <mergeCell ref="U12:V13"/>
    <mergeCell ref="S12:T13"/>
    <mergeCell ref="W12:X13"/>
    <mergeCell ref="Y12:Z13"/>
    <mergeCell ref="AA12:AB13"/>
    <mergeCell ref="A6:R6"/>
    <mergeCell ref="A7:R7"/>
    <mergeCell ref="H13:H14"/>
    <mergeCell ref="I13:I14"/>
    <mergeCell ref="J13:J14"/>
    <mergeCell ref="K13:K14"/>
    <mergeCell ref="L13:L14"/>
    <mergeCell ref="M13:M14"/>
    <mergeCell ref="N13:N14"/>
    <mergeCell ref="O13:O14"/>
    <mergeCell ref="G11:G14"/>
    <mergeCell ref="H11:Q11"/>
    <mergeCell ref="R11:R14"/>
    <mergeCell ref="A8:R8"/>
    <mergeCell ref="A9:R9"/>
    <mergeCell ref="A10:R10"/>
    <mergeCell ref="A4:R4"/>
    <mergeCell ref="A5:R5"/>
    <mergeCell ref="A1:AC1"/>
    <mergeCell ref="A2:AC2"/>
    <mergeCell ref="A3:AC3"/>
    <mergeCell ref="A87:U87"/>
    <mergeCell ref="P13:P14"/>
    <mergeCell ref="Q13:Q14"/>
    <mergeCell ref="A17:C17"/>
    <mergeCell ref="A11:A14"/>
    <mergeCell ref="B11:B14"/>
    <mergeCell ref="C11:C14"/>
    <mergeCell ref="D11:D14"/>
    <mergeCell ref="E11:E14"/>
    <mergeCell ref="F11:F14"/>
    <mergeCell ref="S11:AB1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3:T138"/>
  <sheetViews>
    <sheetView topLeftCell="A10" workbookViewId="0">
      <selection activeCell="Q20" sqref="Q20"/>
    </sheetView>
  </sheetViews>
  <sheetFormatPr defaultRowHeight="15"/>
  <cols>
    <col min="1" max="1" width="12" style="3" customWidth="1"/>
    <col min="2" max="2" width="37" style="3" customWidth="1"/>
    <col min="3" max="3" width="20.5703125" style="3" customWidth="1"/>
    <col min="4" max="4" width="18.5703125" style="3" customWidth="1"/>
    <col min="5" max="5" width="18.42578125" style="3" customWidth="1"/>
    <col min="6" max="13" width="9.140625" style="3"/>
    <col min="14" max="16" width="9.140625" style="54"/>
    <col min="17" max="17" width="11.7109375" style="54" customWidth="1"/>
    <col min="18" max="19" width="9.140625" style="54"/>
    <col min="20" max="20" width="30.85546875" style="3" customWidth="1"/>
    <col min="21" max="16384" width="9.140625" style="3"/>
  </cols>
  <sheetData>
    <row r="3" spans="1:20" s="5" customFormat="1" ht="43.5" customHeight="1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s="5" customFormat="1" ht="16.5">
      <c r="A4" s="91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0" s="5" customFormat="1" ht="16.5">
      <c r="A5" s="91" t="s">
        <v>23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0" s="5" customFormat="1" ht="16.5">
      <c r="A6" s="90" t="s">
        <v>889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s="5" customFormat="1" ht="16.5">
      <c r="A7" s="90" t="s">
        <v>937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 s="5" customFormat="1" ht="27.75" customHeight="1">
      <c r="A8" s="90" t="s">
        <v>829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s="5" customFormat="1" ht="16.5">
      <c r="A9" s="90" t="s">
        <v>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s="5" customFormat="1" ht="16.5">
      <c r="A10" s="90" t="s">
        <v>903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s="5" customFormat="1" ht="16.5">
      <c r="A11" s="90" t="s">
        <v>831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s="5" customFormat="1" ht="16.5">
      <c r="A12" s="102" t="s">
        <v>102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</row>
    <row r="13" spans="1:20" s="2" customFormat="1" ht="140.25" customHeight="1">
      <c r="A13" s="103" t="s">
        <v>6</v>
      </c>
      <c r="B13" s="103" t="s">
        <v>7</v>
      </c>
      <c r="C13" s="103" t="s">
        <v>8</v>
      </c>
      <c r="D13" s="103" t="s">
        <v>24</v>
      </c>
      <c r="E13" s="103" t="s">
        <v>25</v>
      </c>
      <c r="F13" s="103" t="s">
        <v>938</v>
      </c>
      <c r="G13" s="103"/>
      <c r="H13" s="103" t="s">
        <v>891</v>
      </c>
      <c r="I13" s="103"/>
      <c r="J13" s="103" t="s">
        <v>939</v>
      </c>
      <c r="K13" s="103"/>
      <c r="L13" s="103"/>
      <c r="M13" s="103"/>
      <c r="N13" s="86" t="s">
        <v>940</v>
      </c>
      <c r="O13" s="86"/>
      <c r="P13" s="86" t="s">
        <v>941</v>
      </c>
      <c r="Q13" s="86"/>
      <c r="R13" s="86"/>
      <c r="S13" s="86"/>
      <c r="T13" s="103" t="s">
        <v>26</v>
      </c>
    </row>
    <row r="14" spans="1:20" s="2" customFormat="1" ht="37.5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 t="s">
        <v>12</v>
      </c>
      <c r="K14" s="103"/>
      <c r="L14" s="103" t="s">
        <v>13</v>
      </c>
      <c r="M14" s="103"/>
      <c r="N14" s="86"/>
      <c r="O14" s="86"/>
      <c r="P14" s="86" t="s">
        <v>27</v>
      </c>
      <c r="Q14" s="86"/>
      <c r="R14" s="100" t="s">
        <v>19</v>
      </c>
      <c r="S14" s="101"/>
      <c r="T14" s="103"/>
    </row>
    <row r="15" spans="1:20" s="2" customFormat="1" ht="166.5" customHeight="1">
      <c r="A15" s="103"/>
      <c r="B15" s="103"/>
      <c r="C15" s="103"/>
      <c r="D15" s="103"/>
      <c r="E15" s="103"/>
      <c r="F15" s="67" t="s">
        <v>28</v>
      </c>
      <c r="G15" s="67" t="s">
        <v>29</v>
      </c>
      <c r="H15" s="67" t="s">
        <v>28</v>
      </c>
      <c r="I15" s="67" t="s">
        <v>29</v>
      </c>
      <c r="J15" s="67" t="s">
        <v>28</v>
      </c>
      <c r="K15" s="67" t="s">
        <v>30</v>
      </c>
      <c r="L15" s="67" t="s">
        <v>28</v>
      </c>
      <c r="M15" s="67" t="s">
        <v>31</v>
      </c>
      <c r="N15" s="76" t="s">
        <v>28</v>
      </c>
      <c r="O15" s="76" t="s">
        <v>29</v>
      </c>
      <c r="P15" s="76" t="s">
        <v>28</v>
      </c>
      <c r="Q15" s="76" t="s">
        <v>30</v>
      </c>
      <c r="R15" s="76" t="s">
        <v>28</v>
      </c>
      <c r="S15" s="76" t="s">
        <v>30</v>
      </c>
      <c r="T15" s="103"/>
    </row>
    <row r="16" spans="1:20" s="52" customFormat="1" ht="16.5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1">
        <v>7</v>
      </c>
      <c r="H16" s="1">
        <v>8</v>
      </c>
      <c r="I16" s="1">
        <v>9</v>
      </c>
      <c r="J16" s="1">
        <v>10</v>
      </c>
      <c r="K16" s="1">
        <v>11</v>
      </c>
      <c r="L16" s="1">
        <v>12</v>
      </c>
      <c r="M16" s="1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1">
        <v>20</v>
      </c>
    </row>
    <row r="17" spans="1:20" s="2" customFormat="1" ht="16.5">
      <c r="A17" s="80" t="s">
        <v>20</v>
      </c>
      <c r="B17" s="80" t="s">
        <v>20</v>
      </c>
      <c r="C17" s="80" t="s">
        <v>20</v>
      </c>
      <c r="D17" s="80" t="s">
        <v>20</v>
      </c>
      <c r="E17" s="80" t="s">
        <v>20</v>
      </c>
      <c r="F17" s="11"/>
      <c r="G17" s="80" t="s">
        <v>20</v>
      </c>
      <c r="H17" s="80" t="s">
        <v>20</v>
      </c>
      <c r="I17" s="80" t="s">
        <v>20</v>
      </c>
      <c r="J17" s="80" t="s">
        <v>20</v>
      </c>
      <c r="K17" s="80" t="s">
        <v>20</v>
      </c>
      <c r="L17" s="80" t="s">
        <v>20</v>
      </c>
      <c r="M17" s="80" t="s">
        <v>20</v>
      </c>
      <c r="N17" s="33"/>
      <c r="O17" s="75"/>
      <c r="P17" s="75" t="s">
        <v>20</v>
      </c>
      <c r="Q17" s="75" t="s">
        <v>20</v>
      </c>
      <c r="R17" s="75" t="s">
        <v>20</v>
      </c>
      <c r="S17" s="75" t="s">
        <v>20</v>
      </c>
      <c r="T17" s="80" t="s">
        <v>20</v>
      </c>
    </row>
    <row r="18" spans="1:20" s="2" customFormat="1" ht="24.75" customHeight="1">
      <c r="A18" s="83" t="s">
        <v>32</v>
      </c>
      <c r="B18" s="84"/>
      <c r="C18" s="85"/>
      <c r="D18" s="11">
        <f t="shared" ref="D18" si="0">D19+D20+D21+D22+D23+D24</f>
        <v>0.33900000000000002</v>
      </c>
      <c r="E18" s="11">
        <f>E19+E20+E21+E22+E23+E24</f>
        <v>3.2139758166666668</v>
      </c>
      <c r="F18" s="11" t="s">
        <v>832</v>
      </c>
      <c r="G18" s="11">
        <v>0</v>
      </c>
      <c r="H18" s="11" t="s">
        <v>832</v>
      </c>
      <c r="I18" s="11">
        <v>0</v>
      </c>
      <c r="J18" s="11">
        <f t="shared" ref="J18" si="1">J19+J20+J21+J22+J23+J24</f>
        <v>0.33900000000000002</v>
      </c>
      <c r="K18" s="11">
        <f>K19+K20+K21+K22+K23+K24</f>
        <v>3.2139758166666668</v>
      </c>
      <c r="L18" s="11" t="s">
        <v>832</v>
      </c>
      <c r="M18" s="15">
        <f>M20+M22</f>
        <v>3.4686939300000001</v>
      </c>
      <c r="N18" s="11" t="s">
        <v>832</v>
      </c>
      <c r="O18" s="11">
        <v>0</v>
      </c>
      <c r="P18" s="11" t="s">
        <v>832</v>
      </c>
      <c r="Q18" s="11">
        <v>0</v>
      </c>
      <c r="R18" s="11" t="s">
        <v>832</v>
      </c>
      <c r="S18" s="11">
        <v>0</v>
      </c>
      <c r="T18" s="65"/>
    </row>
    <row r="19" spans="1:20" s="29" customFormat="1" ht="28.5">
      <c r="A19" s="12" t="s">
        <v>759</v>
      </c>
      <c r="B19" s="13" t="s">
        <v>760</v>
      </c>
      <c r="C19" s="14" t="s">
        <v>761</v>
      </c>
      <c r="D19" s="15">
        <v>0</v>
      </c>
      <c r="E19" s="15">
        <v>0</v>
      </c>
      <c r="F19" s="15" t="s">
        <v>832</v>
      </c>
      <c r="G19" s="15">
        <v>0</v>
      </c>
      <c r="H19" s="15" t="s">
        <v>832</v>
      </c>
      <c r="I19" s="15">
        <v>0</v>
      </c>
      <c r="J19" s="15">
        <v>0</v>
      </c>
      <c r="K19" s="15">
        <v>0</v>
      </c>
      <c r="L19" s="15" t="s">
        <v>832</v>
      </c>
      <c r="M19" s="15">
        <v>0</v>
      </c>
      <c r="N19" s="15" t="s">
        <v>832</v>
      </c>
      <c r="O19" s="15">
        <v>0</v>
      </c>
      <c r="P19" s="15" t="s">
        <v>832</v>
      </c>
      <c r="Q19" s="15">
        <v>0</v>
      </c>
      <c r="R19" s="15" t="s">
        <v>832</v>
      </c>
      <c r="S19" s="15">
        <v>0</v>
      </c>
      <c r="T19" s="15"/>
    </row>
    <row r="20" spans="1:20" s="29" customFormat="1" ht="42.75">
      <c r="A20" s="12" t="s">
        <v>762</v>
      </c>
      <c r="B20" s="13" t="s">
        <v>763</v>
      </c>
      <c r="C20" s="14" t="s">
        <v>761</v>
      </c>
      <c r="D20" s="15">
        <f>D46</f>
        <v>0.33900000000000002</v>
      </c>
      <c r="E20" s="15">
        <f>E46</f>
        <v>3.2139758166666668</v>
      </c>
      <c r="F20" s="15" t="s">
        <v>832</v>
      </c>
      <c r="G20" s="15">
        <f>G47+G61+G69</f>
        <v>0</v>
      </c>
      <c r="H20" s="15" t="s">
        <v>832</v>
      </c>
      <c r="I20" s="15">
        <f>I47+I61+I69</f>
        <v>0</v>
      </c>
      <c r="J20" s="15">
        <f>J46</f>
        <v>0.33900000000000002</v>
      </c>
      <c r="K20" s="15">
        <f>K46</f>
        <v>3.2139758166666668</v>
      </c>
      <c r="L20" s="15" t="s">
        <v>832</v>
      </c>
      <c r="M20" s="15">
        <f>M25</f>
        <v>3.4686939300000001</v>
      </c>
      <c r="N20" s="15" t="s">
        <v>832</v>
      </c>
      <c r="O20" s="15">
        <v>0</v>
      </c>
      <c r="P20" s="15" t="s">
        <v>832</v>
      </c>
      <c r="Q20" s="15">
        <f>Q18</f>
        <v>0</v>
      </c>
      <c r="R20" s="15" t="s">
        <v>832</v>
      </c>
      <c r="S20" s="15">
        <v>0</v>
      </c>
      <c r="T20" s="15"/>
    </row>
    <row r="21" spans="1:20" s="29" customFormat="1" ht="85.5">
      <c r="A21" s="12" t="s">
        <v>764</v>
      </c>
      <c r="B21" s="13" t="s">
        <v>765</v>
      </c>
      <c r="C21" s="14" t="s">
        <v>761</v>
      </c>
      <c r="D21" s="15">
        <v>0</v>
      </c>
      <c r="E21" s="15">
        <v>0</v>
      </c>
      <c r="F21" s="15" t="s">
        <v>832</v>
      </c>
      <c r="G21" s="15">
        <v>0</v>
      </c>
      <c r="H21" s="15" t="s">
        <v>832</v>
      </c>
      <c r="I21" s="15">
        <v>0</v>
      </c>
      <c r="J21" s="15">
        <v>0</v>
      </c>
      <c r="K21" s="15">
        <v>0</v>
      </c>
      <c r="L21" s="15" t="s">
        <v>832</v>
      </c>
      <c r="M21" s="15">
        <v>0</v>
      </c>
      <c r="N21" s="15" t="s">
        <v>832</v>
      </c>
      <c r="O21" s="15">
        <v>0</v>
      </c>
      <c r="P21" s="15" t="s">
        <v>832</v>
      </c>
      <c r="Q21" s="15">
        <v>0</v>
      </c>
      <c r="R21" s="15" t="s">
        <v>832</v>
      </c>
      <c r="S21" s="15">
        <v>0</v>
      </c>
      <c r="T21" s="15"/>
    </row>
    <row r="22" spans="1:20" s="29" customFormat="1" ht="42.75">
      <c r="A22" s="12" t="s">
        <v>766</v>
      </c>
      <c r="B22" s="13" t="s">
        <v>767</v>
      </c>
      <c r="C22" s="14" t="s">
        <v>761</v>
      </c>
      <c r="D22" s="15">
        <f t="shared" ref="D22:E22" si="2">D82</f>
        <v>0</v>
      </c>
      <c r="E22" s="15">
        <f>E82</f>
        <v>0</v>
      </c>
      <c r="F22" s="15" t="s">
        <v>832</v>
      </c>
      <c r="G22" s="15">
        <f t="shared" ref="F22:K22" si="3">G82</f>
        <v>0</v>
      </c>
      <c r="H22" s="15" t="s">
        <v>832</v>
      </c>
      <c r="I22" s="15">
        <f t="shared" ref="I22:J22" si="4">I82</f>
        <v>0</v>
      </c>
      <c r="J22" s="15">
        <f t="shared" si="4"/>
        <v>0</v>
      </c>
      <c r="K22" s="15">
        <f>K82</f>
        <v>0</v>
      </c>
      <c r="L22" s="15" t="s">
        <v>832</v>
      </c>
      <c r="M22" s="15">
        <v>0</v>
      </c>
      <c r="N22" s="15" t="s">
        <v>832</v>
      </c>
      <c r="O22" s="15">
        <v>0</v>
      </c>
      <c r="P22" s="15" t="s">
        <v>832</v>
      </c>
      <c r="Q22" s="15">
        <v>0</v>
      </c>
      <c r="R22" s="15" t="s">
        <v>832</v>
      </c>
      <c r="S22" s="15">
        <v>0</v>
      </c>
      <c r="T22" s="15"/>
    </row>
    <row r="23" spans="1:20" s="29" customFormat="1" ht="42.75">
      <c r="A23" s="12" t="s">
        <v>768</v>
      </c>
      <c r="B23" s="13" t="s">
        <v>769</v>
      </c>
      <c r="C23" s="14" t="s">
        <v>761</v>
      </c>
      <c r="D23" s="15">
        <v>0</v>
      </c>
      <c r="E23" s="15">
        <v>0</v>
      </c>
      <c r="F23" s="15" t="s">
        <v>832</v>
      </c>
      <c r="G23" s="15">
        <v>0</v>
      </c>
      <c r="H23" s="15" t="s">
        <v>832</v>
      </c>
      <c r="I23" s="15">
        <v>0</v>
      </c>
      <c r="J23" s="15">
        <v>0</v>
      </c>
      <c r="K23" s="15">
        <v>0</v>
      </c>
      <c r="L23" s="15" t="s">
        <v>832</v>
      </c>
      <c r="M23" s="15">
        <v>0</v>
      </c>
      <c r="N23" s="15" t="s">
        <v>832</v>
      </c>
      <c r="O23" s="15">
        <v>0</v>
      </c>
      <c r="P23" s="15" t="s">
        <v>832</v>
      </c>
      <c r="Q23" s="15">
        <v>0</v>
      </c>
      <c r="R23" s="15" t="s">
        <v>832</v>
      </c>
      <c r="S23" s="15">
        <v>0</v>
      </c>
      <c r="T23" s="15"/>
    </row>
    <row r="24" spans="1:20" s="29" customFormat="1" ht="28.5">
      <c r="A24" s="12" t="s">
        <v>770</v>
      </c>
      <c r="B24" s="13" t="s">
        <v>771</v>
      </c>
      <c r="C24" s="14" t="s">
        <v>761</v>
      </c>
      <c r="D24" s="15">
        <v>0</v>
      </c>
      <c r="E24" s="15">
        <v>0</v>
      </c>
      <c r="F24" s="15" t="s">
        <v>832</v>
      </c>
      <c r="G24" s="15">
        <v>0</v>
      </c>
      <c r="H24" s="15" t="s">
        <v>832</v>
      </c>
      <c r="I24" s="15">
        <v>0</v>
      </c>
      <c r="J24" s="15">
        <v>0</v>
      </c>
      <c r="K24" s="15">
        <v>0</v>
      </c>
      <c r="L24" s="15" t="s">
        <v>832</v>
      </c>
      <c r="M24" s="15">
        <v>0</v>
      </c>
      <c r="N24" s="15" t="s">
        <v>832</v>
      </c>
      <c r="O24" s="15">
        <v>0</v>
      </c>
      <c r="P24" s="15" t="s">
        <v>832</v>
      </c>
      <c r="Q24" s="15">
        <v>0</v>
      </c>
      <c r="R24" s="15" t="s">
        <v>832</v>
      </c>
      <c r="S24" s="15">
        <v>0</v>
      </c>
      <c r="T24" s="15"/>
    </row>
    <row r="25" spans="1:20" s="29" customFormat="1">
      <c r="A25" s="46" t="s">
        <v>772</v>
      </c>
      <c r="B25" s="47" t="s">
        <v>773</v>
      </c>
      <c r="C25" s="48" t="s">
        <v>761</v>
      </c>
      <c r="D25" s="15">
        <f t="shared" ref="D25" si="5">D46+D82</f>
        <v>0.33900000000000002</v>
      </c>
      <c r="E25" s="15">
        <f>E46+E79+E82+E83+E84</f>
        <v>3.2139758166666668</v>
      </c>
      <c r="F25" s="15" t="s">
        <v>832</v>
      </c>
      <c r="G25" s="15">
        <f t="shared" ref="F25:K25" si="6">G46+G82</f>
        <v>0</v>
      </c>
      <c r="H25" s="15" t="s">
        <v>832</v>
      </c>
      <c r="I25" s="15">
        <f t="shared" ref="I25:J25" si="7">I46+I82</f>
        <v>0</v>
      </c>
      <c r="J25" s="15">
        <f t="shared" si="7"/>
        <v>0.33900000000000002</v>
      </c>
      <c r="K25" s="15">
        <f>K46+K79+K82+K83+K84</f>
        <v>3.2139758166666668</v>
      </c>
      <c r="L25" s="15" t="s">
        <v>832</v>
      </c>
      <c r="M25" s="15">
        <f>M46</f>
        <v>3.4686939300000001</v>
      </c>
      <c r="N25" s="15" t="s">
        <v>832</v>
      </c>
      <c r="O25" s="15">
        <v>0</v>
      </c>
      <c r="P25" s="15" t="s">
        <v>832</v>
      </c>
      <c r="Q25" s="15">
        <v>0</v>
      </c>
      <c r="R25" s="15" t="s">
        <v>832</v>
      </c>
      <c r="S25" s="15">
        <v>0</v>
      </c>
      <c r="T25" s="15"/>
    </row>
    <row r="26" spans="1:20" s="29" customFormat="1" ht="28.5">
      <c r="A26" s="16" t="s">
        <v>112</v>
      </c>
      <c r="B26" s="17" t="s">
        <v>774</v>
      </c>
      <c r="C26" s="18" t="s">
        <v>761</v>
      </c>
      <c r="D26" s="15">
        <v>0</v>
      </c>
      <c r="E26" s="15">
        <v>0</v>
      </c>
      <c r="F26" s="15" t="s">
        <v>832</v>
      </c>
      <c r="G26" s="15">
        <v>0</v>
      </c>
      <c r="H26" s="15" t="s">
        <v>832</v>
      </c>
      <c r="I26" s="15">
        <v>0</v>
      </c>
      <c r="J26" s="15">
        <v>0</v>
      </c>
      <c r="K26" s="15">
        <v>0</v>
      </c>
      <c r="L26" s="15" t="s">
        <v>832</v>
      </c>
      <c r="M26" s="15">
        <v>0</v>
      </c>
      <c r="N26" s="15" t="s">
        <v>832</v>
      </c>
      <c r="O26" s="15">
        <v>0</v>
      </c>
      <c r="P26" s="15" t="s">
        <v>832</v>
      </c>
      <c r="Q26" s="15">
        <v>0</v>
      </c>
      <c r="R26" s="15" t="s">
        <v>832</v>
      </c>
      <c r="S26" s="15">
        <v>0</v>
      </c>
      <c r="T26" s="15"/>
    </row>
    <row r="27" spans="1:20" s="29" customFormat="1" ht="42.75">
      <c r="A27" s="16" t="s">
        <v>493</v>
      </c>
      <c r="B27" s="17" t="s">
        <v>775</v>
      </c>
      <c r="C27" s="18" t="s">
        <v>761</v>
      </c>
      <c r="D27" s="15">
        <v>0</v>
      </c>
      <c r="E27" s="15">
        <v>0</v>
      </c>
      <c r="F27" s="15" t="s">
        <v>832</v>
      </c>
      <c r="G27" s="15">
        <v>0</v>
      </c>
      <c r="H27" s="15" t="s">
        <v>832</v>
      </c>
      <c r="I27" s="15">
        <v>0</v>
      </c>
      <c r="J27" s="15">
        <v>0</v>
      </c>
      <c r="K27" s="15">
        <v>0</v>
      </c>
      <c r="L27" s="15" t="s">
        <v>832</v>
      </c>
      <c r="M27" s="15">
        <v>0</v>
      </c>
      <c r="N27" s="15" t="s">
        <v>832</v>
      </c>
      <c r="O27" s="15">
        <v>0</v>
      </c>
      <c r="P27" s="15" t="s">
        <v>832</v>
      </c>
      <c r="Q27" s="15">
        <v>0</v>
      </c>
      <c r="R27" s="15" t="s">
        <v>832</v>
      </c>
      <c r="S27" s="15">
        <v>0</v>
      </c>
      <c r="T27" s="15"/>
    </row>
    <row r="28" spans="1:20" s="29" customFormat="1" ht="85.5">
      <c r="A28" s="19" t="s">
        <v>495</v>
      </c>
      <c r="B28" s="20" t="s">
        <v>776</v>
      </c>
      <c r="C28" s="21" t="s">
        <v>761</v>
      </c>
      <c r="D28" s="15">
        <v>0</v>
      </c>
      <c r="E28" s="15">
        <v>0</v>
      </c>
      <c r="F28" s="15" t="s">
        <v>832</v>
      </c>
      <c r="G28" s="15">
        <v>0</v>
      </c>
      <c r="H28" s="15" t="s">
        <v>832</v>
      </c>
      <c r="I28" s="15">
        <v>0</v>
      </c>
      <c r="J28" s="15">
        <v>0</v>
      </c>
      <c r="K28" s="15">
        <v>0</v>
      </c>
      <c r="L28" s="15" t="s">
        <v>832</v>
      </c>
      <c r="M28" s="15">
        <v>0</v>
      </c>
      <c r="N28" s="15" t="s">
        <v>832</v>
      </c>
      <c r="O28" s="15">
        <v>0</v>
      </c>
      <c r="P28" s="15" t="s">
        <v>832</v>
      </c>
      <c r="Q28" s="15">
        <v>0</v>
      </c>
      <c r="R28" s="15" t="s">
        <v>832</v>
      </c>
      <c r="S28" s="15">
        <v>0</v>
      </c>
      <c r="T28" s="15"/>
    </row>
    <row r="29" spans="1:20" s="29" customFormat="1" ht="85.5">
      <c r="A29" s="19" t="s">
        <v>500</v>
      </c>
      <c r="B29" s="20" t="s">
        <v>777</v>
      </c>
      <c r="C29" s="21" t="s">
        <v>761</v>
      </c>
      <c r="D29" s="15">
        <v>0</v>
      </c>
      <c r="E29" s="15">
        <v>0</v>
      </c>
      <c r="F29" s="15" t="s">
        <v>832</v>
      </c>
      <c r="G29" s="15">
        <v>0</v>
      </c>
      <c r="H29" s="15" t="s">
        <v>832</v>
      </c>
      <c r="I29" s="15">
        <v>0</v>
      </c>
      <c r="J29" s="15">
        <v>0</v>
      </c>
      <c r="K29" s="15">
        <v>0</v>
      </c>
      <c r="L29" s="15" t="s">
        <v>832</v>
      </c>
      <c r="M29" s="15">
        <v>0</v>
      </c>
      <c r="N29" s="15" t="s">
        <v>832</v>
      </c>
      <c r="O29" s="15">
        <v>0</v>
      </c>
      <c r="P29" s="15" t="s">
        <v>832</v>
      </c>
      <c r="Q29" s="15">
        <v>0</v>
      </c>
      <c r="R29" s="15" t="s">
        <v>832</v>
      </c>
      <c r="S29" s="15">
        <v>0</v>
      </c>
      <c r="T29" s="15"/>
    </row>
    <row r="30" spans="1:20" s="29" customFormat="1" ht="57">
      <c r="A30" s="16" t="s">
        <v>502</v>
      </c>
      <c r="B30" s="17" t="s">
        <v>778</v>
      </c>
      <c r="C30" s="18" t="s">
        <v>761</v>
      </c>
      <c r="D30" s="15">
        <v>0</v>
      </c>
      <c r="E30" s="15">
        <v>0</v>
      </c>
      <c r="F30" s="15" t="s">
        <v>832</v>
      </c>
      <c r="G30" s="15">
        <v>0</v>
      </c>
      <c r="H30" s="15" t="s">
        <v>832</v>
      </c>
      <c r="I30" s="15">
        <v>0</v>
      </c>
      <c r="J30" s="15">
        <v>0</v>
      </c>
      <c r="K30" s="15">
        <v>0</v>
      </c>
      <c r="L30" s="15" t="s">
        <v>832</v>
      </c>
      <c r="M30" s="15">
        <v>0</v>
      </c>
      <c r="N30" s="15" t="s">
        <v>832</v>
      </c>
      <c r="O30" s="15">
        <v>0</v>
      </c>
      <c r="P30" s="15" t="s">
        <v>832</v>
      </c>
      <c r="Q30" s="15">
        <v>0</v>
      </c>
      <c r="R30" s="15" t="s">
        <v>832</v>
      </c>
      <c r="S30" s="15">
        <v>0</v>
      </c>
      <c r="T30" s="15"/>
    </row>
    <row r="31" spans="1:20" s="29" customFormat="1" ht="42.75">
      <c r="A31" s="16" t="s">
        <v>115</v>
      </c>
      <c r="B31" s="17" t="s">
        <v>779</v>
      </c>
      <c r="C31" s="18" t="s">
        <v>761</v>
      </c>
      <c r="D31" s="15">
        <v>0</v>
      </c>
      <c r="E31" s="15">
        <v>0</v>
      </c>
      <c r="F31" s="15" t="s">
        <v>832</v>
      </c>
      <c r="G31" s="15">
        <v>0</v>
      </c>
      <c r="H31" s="15" t="s">
        <v>832</v>
      </c>
      <c r="I31" s="15">
        <v>0</v>
      </c>
      <c r="J31" s="15">
        <v>0</v>
      </c>
      <c r="K31" s="15">
        <v>0</v>
      </c>
      <c r="L31" s="15" t="s">
        <v>832</v>
      </c>
      <c r="M31" s="15">
        <v>0</v>
      </c>
      <c r="N31" s="15" t="s">
        <v>832</v>
      </c>
      <c r="O31" s="15">
        <v>0</v>
      </c>
      <c r="P31" s="15" t="s">
        <v>832</v>
      </c>
      <c r="Q31" s="15">
        <v>0</v>
      </c>
      <c r="R31" s="15" t="s">
        <v>832</v>
      </c>
      <c r="S31" s="15">
        <v>0</v>
      </c>
      <c r="T31" s="15"/>
    </row>
    <row r="32" spans="1:20" s="29" customFormat="1" ht="71.25">
      <c r="A32" s="16" t="s">
        <v>523</v>
      </c>
      <c r="B32" s="17" t="s">
        <v>780</v>
      </c>
      <c r="C32" s="18" t="s">
        <v>761</v>
      </c>
      <c r="D32" s="15">
        <v>0</v>
      </c>
      <c r="E32" s="15">
        <v>0</v>
      </c>
      <c r="F32" s="15" t="s">
        <v>832</v>
      </c>
      <c r="G32" s="15">
        <v>0</v>
      </c>
      <c r="H32" s="15" t="s">
        <v>832</v>
      </c>
      <c r="I32" s="15">
        <v>0</v>
      </c>
      <c r="J32" s="15">
        <v>0</v>
      </c>
      <c r="K32" s="15">
        <v>0</v>
      </c>
      <c r="L32" s="15" t="s">
        <v>832</v>
      </c>
      <c r="M32" s="15">
        <v>0</v>
      </c>
      <c r="N32" s="15" t="s">
        <v>832</v>
      </c>
      <c r="O32" s="15">
        <v>0</v>
      </c>
      <c r="P32" s="15" t="s">
        <v>832</v>
      </c>
      <c r="Q32" s="15">
        <v>0</v>
      </c>
      <c r="R32" s="15" t="s">
        <v>832</v>
      </c>
      <c r="S32" s="15">
        <v>0</v>
      </c>
      <c r="T32" s="15"/>
    </row>
    <row r="33" spans="1:20" s="29" customFormat="1" ht="57">
      <c r="A33" s="16" t="s">
        <v>524</v>
      </c>
      <c r="B33" s="17" t="s">
        <v>781</v>
      </c>
      <c r="C33" s="18" t="s">
        <v>761</v>
      </c>
      <c r="D33" s="15">
        <v>0</v>
      </c>
      <c r="E33" s="15">
        <v>0</v>
      </c>
      <c r="F33" s="15" t="s">
        <v>832</v>
      </c>
      <c r="G33" s="15">
        <v>0</v>
      </c>
      <c r="H33" s="15" t="s">
        <v>832</v>
      </c>
      <c r="I33" s="15">
        <v>0</v>
      </c>
      <c r="J33" s="15">
        <v>0</v>
      </c>
      <c r="K33" s="15">
        <v>0</v>
      </c>
      <c r="L33" s="15" t="s">
        <v>832</v>
      </c>
      <c r="M33" s="15">
        <v>0</v>
      </c>
      <c r="N33" s="15" t="s">
        <v>832</v>
      </c>
      <c r="O33" s="15">
        <v>0</v>
      </c>
      <c r="P33" s="15" t="s">
        <v>832</v>
      </c>
      <c r="Q33" s="15">
        <v>0</v>
      </c>
      <c r="R33" s="15" t="s">
        <v>832</v>
      </c>
      <c r="S33" s="15">
        <v>0</v>
      </c>
      <c r="T33" s="15"/>
    </row>
    <row r="34" spans="1:20" s="29" customFormat="1" ht="57">
      <c r="A34" s="16" t="s">
        <v>117</v>
      </c>
      <c r="B34" s="17" t="s">
        <v>782</v>
      </c>
      <c r="C34" s="18" t="s">
        <v>761</v>
      </c>
      <c r="D34" s="15">
        <v>0</v>
      </c>
      <c r="E34" s="15">
        <v>0</v>
      </c>
      <c r="F34" s="15" t="s">
        <v>832</v>
      </c>
      <c r="G34" s="15">
        <v>0</v>
      </c>
      <c r="H34" s="15" t="s">
        <v>832</v>
      </c>
      <c r="I34" s="15">
        <v>0</v>
      </c>
      <c r="J34" s="15">
        <v>0</v>
      </c>
      <c r="K34" s="15">
        <v>0</v>
      </c>
      <c r="L34" s="15" t="s">
        <v>832</v>
      </c>
      <c r="M34" s="15">
        <v>0</v>
      </c>
      <c r="N34" s="15" t="s">
        <v>832</v>
      </c>
      <c r="O34" s="15">
        <v>0</v>
      </c>
      <c r="P34" s="15" t="s">
        <v>832</v>
      </c>
      <c r="Q34" s="15">
        <v>0</v>
      </c>
      <c r="R34" s="15" t="s">
        <v>832</v>
      </c>
      <c r="S34" s="15">
        <v>0</v>
      </c>
      <c r="T34" s="15"/>
    </row>
    <row r="35" spans="1:20" s="29" customFormat="1" ht="42.75">
      <c r="A35" s="16" t="s">
        <v>783</v>
      </c>
      <c r="B35" s="17" t="s">
        <v>784</v>
      </c>
      <c r="C35" s="18" t="s">
        <v>761</v>
      </c>
      <c r="D35" s="15">
        <v>0</v>
      </c>
      <c r="E35" s="15">
        <v>0</v>
      </c>
      <c r="F35" s="15" t="s">
        <v>832</v>
      </c>
      <c r="G35" s="15">
        <v>0</v>
      </c>
      <c r="H35" s="15" t="s">
        <v>832</v>
      </c>
      <c r="I35" s="15">
        <v>0</v>
      </c>
      <c r="J35" s="15">
        <v>0</v>
      </c>
      <c r="K35" s="15">
        <v>0</v>
      </c>
      <c r="L35" s="15" t="s">
        <v>832</v>
      </c>
      <c r="M35" s="15">
        <v>0</v>
      </c>
      <c r="N35" s="15" t="s">
        <v>832</v>
      </c>
      <c r="O35" s="15">
        <v>0</v>
      </c>
      <c r="P35" s="15" t="s">
        <v>832</v>
      </c>
      <c r="Q35" s="15">
        <v>0</v>
      </c>
      <c r="R35" s="15" t="s">
        <v>832</v>
      </c>
      <c r="S35" s="15">
        <v>0</v>
      </c>
      <c r="T35" s="15"/>
    </row>
    <row r="36" spans="1:20" s="29" customFormat="1" ht="128.25">
      <c r="A36" s="16" t="s">
        <v>783</v>
      </c>
      <c r="B36" s="17" t="s">
        <v>785</v>
      </c>
      <c r="C36" s="18" t="s">
        <v>761</v>
      </c>
      <c r="D36" s="15">
        <v>0</v>
      </c>
      <c r="E36" s="15">
        <v>0</v>
      </c>
      <c r="F36" s="15" t="s">
        <v>832</v>
      </c>
      <c r="G36" s="15">
        <v>0</v>
      </c>
      <c r="H36" s="15" t="s">
        <v>832</v>
      </c>
      <c r="I36" s="15">
        <v>0</v>
      </c>
      <c r="J36" s="15">
        <v>0</v>
      </c>
      <c r="K36" s="15">
        <v>0</v>
      </c>
      <c r="L36" s="15" t="s">
        <v>832</v>
      </c>
      <c r="M36" s="15">
        <v>0</v>
      </c>
      <c r="N36" s="15" t="s">
        <v>832</v>
      </c>
      <c r="O36" s="15">
        <v>0</v>
      </c>
      <c r="P36" s="15" t="s">
        <v>832</v>
      </c>
      <c r="Q36" s="15">
        <v>0</v>
      </c>
      <c r="R36" s="15" t="s">
        <v>832</v>
      </c>
      <c r="S36" s="15">
        <v>0</v>
      </c>
      <c r="T36" s="15"/>
    </row>
    <row r="37" spans="1:20" s="29" customFormat="1" ht="114">
      <c r="A37" s="16" t="s">
        <v>783</v>
      </c>
      <c r="B37" s="17" t="s">
        <v>786</v>
      </c>
      <c r="C37" s="18" t="s">
        <v>761</v>
      </c>
      <c r="D37" s="15">
        <v>0</v>
      </c>
      <c r="E37" s="15">
        <v>0</v>
      </c>
      <c r="F37" s="15" t="s">
        <v>832</v>
      </c>
      <c r="G37" s="15">
        <v>0</v>
      </c>
      <c r="H37" s="15" t="s">
        <v>832</v>
      </c>
      <c r="I37" s="15">
        <v>0</v>
      </c>
      <c r="J37" s="15">
        <v>0</v>
      </c>
      <c r="K37" s="15">
        <v>0</v>
      </c>
      <c r="L37" s="15" t="s">
        <v>832</v>
      </c>
      <c r="M37" s="15">
        <v>0</v>
      </c>
      <c r="N37" s="15" t="s">
        <v>832</v>
      </c>
      <c r="O37" s="15">
        <v>0</v>
      </c>
      <c r="P37" s="15" t="s">
        <v>832</v>
      </c>
      <c r="Q37" s="15">
        <v>0</v>
      </c>
      <c r="R37" s="15" t="s">
        <v>832</v>
      </c>
      <c r="S37" s="15">
        <v>0</v>
      </c>
      <c r="T37" s="15"/>
    </row>
    <row r="38" spans="1:20" s="29" customFormat="1" ht="114">
      <c r="A38" s="16" t="s">
        <v>783</v>
      </c>
      <c r="B38" s="17" t="s">
        <v>787</v>
      </c>
      <c r="C38" s="18" t="s">
        <v>761</v>
      </c>
      <c r="D38" s="15">
        <v>0</v>
      </c>
      <c r="E38" s="15">
        <v>0</v>
      </c>
      <c r="F38" s="15" t="s">
        <v>832</v>
      </c>
      <c r="G38" s="15">
        <v>0</v>
      </c>
      <c r="H38" s="15" t="s">
        <v>832</v>
      </c>
      <c r="I38" s="15">
        <v>0</v>
      </c>
      <c r="J38" s="15">
        <v>0</v>
      </c>
      <c r="K38" s="15">
        <v>0</v>
      </c>
      <c r="L38" s="15" t="s">
        <v>832</v>
      </c>
      <c r="M38" s="15">
        <v>0</v>
      </c>
      <c r="N38" s="15" t="s">
        <v>832</v>
      </c>
      <c r="O38" s="15">
        <v>0</v>
      </c>
      <c r="P38" s="15" t="s">
        <v>832</v>
      </c>
      <c r="Q38" s="15">
        <v>0</v>
      </c>
      <c r="R38" s="15" t="s">
        <v>832</v>
      </c>
      <c r="S38" s="15">
        <v>0</v>
      </c>
      <c r="T38" s="15"/>
    </row>
    <row r="39" spans="1:20" s="29" customFormat="1" ht="42.75">
      <c r="A39" s="16" t="s">
        <v>788</v>
      </c>
      <c r="B39" s="17" t="s">
        <v>784</v>
      </c>
      <c r="C39" s="18" t="s">
        <v>761</v>
      </c>
      <c r="D39" s="15">
        <v>0</v>
      </c>
      <c r="E39" s="15">
        <v>0</v>
      </c>
      <c r="F39" s="15" t="s">
        <v>832</v>
      </c>
      <c r="G39" s="15">
        <v>0</v>
      </c>
      <c r="H39" s="15" t="s">
        <v>832</v>
      </c>
      <c r="I39" s="15">
        <v>0</v>
      </c>
      <c r="J39" s="15">
        <v>0</v>
      </c>
      <c r="K39" s="15">
        <v>0</v>
      </c>
      <c r="L39" s="15" t="s">
        <v>832</v>
      </c>
      <c r="M39" s="15">
        <v>0</v>
      </c>
      <c r="N39" s="15" t="s">
        <v>832</v>
      </c>
      <c r="O39" s="15">
        <v>0</v>
      </c>
      <c r="P39" s="15" t="s">
        <v>832</v>
      </c>
      <c r="Q39" s="15">
        <v>0</v>
      </c>
      <c r="R39" s="15" t="s">
        <v>832</v>
      </c>
      <c r="S39" s="15">
        <v>0</v>
      </c>
      <c r="T39" s="15"/>
    </row>
    <row r="40" spans="1:20" s="29" customFormat="1" ht="128.25">
      <c r="A40" s="16" t="s">
        <v>788</v>
      </c>
      <c r="B40" s="17" t="s">
        <v>785</v>
      </c>
      <c r="C40" s="18" t="s">
        <v>761</v>
      </c>
      <c r="D40" s="15">
        <v>0</v>
      </c>
      <c r="E40" s="15">
        <v>0</v>
      </c>
      <c r="F40" s="15" t="s">
        <v>832</v>
      </c>
      <c r="G40" s="15">
        <v>0</v>
      </c>
      <c r="H40" s="15" t="s">
        <v>832</v>
      </c>
      <c r="I40" s="15">
        <v>0</v>
      </c>
      <c r="J40" s="15">
        <v>0</v>
      </c>
      <c r="K40" s="15">
        <v>0</v>
      </c>
      <c r="L40" s="15" t="s">
        <v>832</v>
      </c>
      <c r="M40" s="15">
        <v>0</v>
      </c>
      <c r="N40" s="15" t="s">
        <v>832</v>
      </c>
      <c r="O40" s="15">
        <v>0</v>
      </c>
      <c r="P40" s="15" t="s">
        <v>832</v>
      </c>
      <c r="Q40" s="15">
        <v>0</v>
      </c>
      <c r="R40" s="15" t="s">
        <v>832</v>
      </c>
      <c r="S40" s="15">
        <v>0</v>
      </c>
      <c r="T40" s="15"/>
    </row>
    <row r="41" spans="1:20" s="29" customFormat="1" ht="114">
      <c r="A41" s="16" t="s">
        <v>788</v>
      </c>
      <c r="B41" s="17" t="s">
        <v>786</v>
      </c>
      <c r="C41" s="18" t="s">
        <v>761</v>
      </c>
      <c r="D41" s="15">
        <v>0</v>
      </c>
      <c r="E41" s="15">
        <v>0</v>
      </c>
      <c r="F41" s="15" t="s">
        <v>832</v>
      </c>
      <c r="G41" s="15">
        <v>0</v>
      </c>
      <c r="H41" s="15" t="s">
        <v>832</v>
      </c>
      <c r="I41" s="15">
        <v>0</v>
      </c>
      <c r="J41" s="15">
        <v>0</v>
      </c>
      <c r="K41" s="15">
        <v>0</v>
      </c>
      <c r="L41" s="15" t="s">
        <v>832</v>
      </c>
      <c r="M41" s="15">
        <v>0</v>
      </c>
      <c r="N41" s="15" t="s">
        <v>832</v>
      </c>
      <c r="O41" s="15">
        <v>0</v>
      </c>
      <c r="P41" s="15" t="s">
        <v>832</v>
      </c>
      <c r="Q41" s="15">
        <v>0</v>
      </c>
      <c r="R41" s="15" t="s">
        <v>832</v>
      </c>
      <c r="S41" s="15">
        <v>0</v>
      </c>
      <c r="T41" s="15"/>
    </row>
    <row r="42" spans="1:20" s="29" customFormat="1" ht="114">
      <c r="A42" s="16" t="s">
        <v>788</v>
      </c>
      <c r="B42" s="17" t="s">
        <v>789</v>
      </c>
      <c r="C42" s="18" t="s">
        <v>761</v>
      </c>
      <c r="D42" s="15">
        <v>0</v>
      </c>
      <c r="E42" s="15">
        <v>0</v>
      </c>
      <c r="F42" s="15" t="s">
        <v>832</v>
      </c>
      <c r="G42" s="15">
        <v>0</v>
      </c>
      <c r="H42" s="15" t="s">
        <v>832</v>
      </c>
      <c r="I42" s="15">
        <v>0</v>
      </c>
      <c r="J42" s="15">
        <v>0</v>
      </c>
      <c r="K42" s="15">
        <v>0</v>
      </c>
      <c r="L42" s="15" t="s">
        <v>832</v>
      </c>
      <c r="M42" s="15">
        <v>0</v>
      </c>
      <c r="N42" s="15" t="s">
        <v>832</v>
      </c>
      <c r="O42" s="15">
        <v>0</v>
      </c>
      <c r="P42" s="15" t="s">
        <v>832</v>
      </c>
      <c r="Q42" s="15">
        <v>0</v>
      </c>
      <c r="R42" s="15" t="s">
        <v>832</v>
      </c>
      <c r="S42" s="15">
        <v>0</v>
      </c>
      <c r="T42" s="15"/>
    </row>
    <row r="43" spans="1:20" s="29" customFormat="1" ht="99.75">
      <c r="A43" s="16" t="s">
        <v>790</v>
      </c>
      <c r="B43" s="17" t="s">
        <v>791</v>
      </c>
      <c r="C43" s="18" t="s">
        <v>761</v>
      </c>
      <c r="D43" s="15">
        <v>0</v>
      </c>
      <c r="E43" s="15">
        <v>0</v>
      </c>
      <c r="F43" s="15" t="s">
        <v>832</v>
      </c>
      <c r="G43" s="15">
        <v>0</v>
      </c>
      <c r="H43" s="15" t="s">
        <v>832</v>
      </c>
      <c r="I43" s="15">
        <v>0</v>
      </c>
      <c r="J43" s="15">
        <v>0</v>
      </c>
      <c r="K43" s="15">
        <v>0</v>
      </c>
      <c r="L43" s="15" t="s">
        <v>832</v>
      </c>
      <c r="M43" s="15">
        <v>0</v>
      </c>
      <c r="N43" s="15" t="s">
        <v>832</v>
      </c>
      <c r="O43" s="15">
        <v>0</v>
      </c>
      <c r="P43" s="15" t="s">
        <v>832</v>
      </c>
      <c r="Q43" s="15">
        <v>0</v>
      </c>
      <c r="R43" s="15" t="s">
        <v>832</v>
      </c>
      <c r="S43" s="15">
        <v>0</v>
      </c>
      <c r="T43" s="15"/>
    </row>
    <row r="44" spans="1:20" s="29" customFormat="1" ht="85.5">
      <c r="A44" s="16" t="s">
        <v>792</v>
      </c>
      <c r="B44" s="17" t="s">
        <v>793</v>
      </c>
      <c r="C44" s="18" t="s">
        <v>761</v>
      </c>
      <c r="D44" s="15">
        <v>0</v>
      </c>
      <c r="E44" s="15">
        <v>0</v>
      </c>
      <c r="F44" s="15" t="s">
        <v>832</v>
      </c>
      <c r="G44" s="15">
        <v>0</v>
      </c>
      <c r="H44" s="15" t="s">
        <v>832</v>
      </c>
      <c r="I44" s="15">
        <v>0</v>
      </c>
      <c r="J44" s="15">
        <v>0</v>
      </c>
      <c r="K44" s="15">
        <v>0</v>
      </c>
      <c r="L44" s="15" t="s">
        <v>832</v>
      </c>
      <c r="M44" s="15">
        <v>0</v>
      </c>
      <c r="N44" s="15" t="s">
        <v>832</v>
      </c>
      <c r="O44" s="15">
        <v>0</v>
      </c>
      <c r="P44" s="15" t="s">
        <v>832</v>
      </c>
      <c r="Q44" s="15">
        <v>0</v>
      </c>
      <c r="R44" s="15" t="s">
        <v>832</v>
      </c>
      <c r="S44" s="15">
        <v>0</v>
      </c>
      <c r="T44" s="15"/>
    </row>
    <row r="45" spans="1:20" s="29" customFormat="1" ht="99.75">
      <c r="A45" s="16" t="s">
        <v>794</v>
      </c>
      <c r="B45" s="17" t="s">
        <v>795</v>
      </c>
      <c r="C45" s="18" t="s">
        <v>761</v>
      </c>
      <c r="D45" s="15">
        <v>0</v>
      </c>
      <c r="E45" s="15">
        <v>0</v>
      </c>
      <c r="F45" s="15" t="s">
        <v>832</v>
      </c>
      <c r="G45" s="15">
        <v>0</v>
      </c>
      <c r="H45" s="15" t="s">
        <v>832</v>
      </c>
      <c r="I45" s="15">
        <v>0</v>
      </c>
      <c r="J45" s="15">
        <v>0</v>
      </c>
      <c r="K45" s="15">
        <v>0</v>
      </c>
      <c r="L45" s="15" t="s">
        <v>832</v>
      </c>
      <c r="M45" s="15">
        <v>0</v>
      </c>
      <c r="N45" s="15" t="s">
        <v>832</v>
      </c>
      <c r="O45" s="15">
        <v>0</v>
      </c>
      <c r="P45" s="15" t="s">
        <v>832</v>
      </c>
      <c r="Q45" s="15">
        <v>0</v>
      </c>
      <c r="R45" s="15" t="s">
        <v>832</v>
      </c>
      <c r="S45" s="15">
        <v>0</v>
      </c>
      <c r="T45" s="15"/>
    </row>
    <row r="46" spans="1:20" s="29" customFormat="1" ht="42.75">
      <c r="A46" s="16" t="s">
        <v>119</v>
      </c>
      <c r="B46" s="17" t="s">
        <v>796</v>
      </c>
      <c r="C46" s="18" t="s">
        <v>761</v>
      </c>
      <c r="D46" s="15">
        <f>D47+D61+D67</f>
        <v>0.33900000000000002</v>
      </c>
      <c r="E46" s="15">
        <f>E47+E61+E67</f>
        <v>3.2139758166666668</v>
      </c>
      <c r="F46" s="15" t="s">
        <v>832</v>
      </c>
      <c r="G46" s="15">
        <f>G47+G61+G67</f>
        <v>0</v>
      </c>
      <c r="H46" s="15" t="s">
        <v>832</v>
      </c>
      <c r="I46" s="15">
        <f>I47+I61+I67</f>
        <v>0</v>
      </c>
      <c r="J46" s="15">
        <f>J47+J61+J67</f>
        <v>0.33900000000000002</v>
      </c>
      <c r="K46" s="15">
        <f>K47+K61+K67</f>
        <v>3.2139758166666668</v>
      </c>
      <c r="L46" s="15" t="s">
        <v>832</v>
      </c>
      <c r="M46" s="15">
        <f>M47+M61</f>
        <v>3.4686939300000001</v>
      </c>
      <c r="N46" s="15" t="s">
        <v>832</v>
      </c>
      <c r="O46" s="15">
        <v>0</v>
      </c>
      <c r="P46" s="15" t="s">
        <v>832</v>
      </c>
      <c r="Q46" s="15">
        <v>0</v>
      </c>
      <c r="R46" s="15" t="s">
        <v>832</v>
      </c>
      <c r="S46" s="15">
        <v>0</v>
      </c>
      <c r="T46" s="15"/>
    </row>
    <row r="47" spans="1:20" s="29" customFormat="1" ht="71.25">
      <c r="A47" s="16" t="s">
        <v>528</v>
      </c>
      <c r="B47" s="17" t="s">
        <v>797</v>
      </c>
      <c r="C47" s="18" t="s">
        <v>761</v>
      </c>
      <c r="D47" s="15">
        <f t="shared" ref="D47:E47" si="8">D48</f>
        <v>5.7000000000000009E-2</v>
      </c>
      <c r="E47" s="15">
        <f>E48</f>
        <v>0.54203333333333337</v>
      </c>
      <c r="F47" s="15" t="s">
        <v>832</v>
      </c>
      <c r="G47" s="15">
        <f t="shared" ref="F47:K47" si="9">G48</f>
        <v>0</v>
      </c>
      <c r="H47" s="15" t="s">
        <v>832</v>
      </c>
      <c r="I47" s="15">
        <f t="shared" si="9"/>
        <v>0</v>
      </c>
      <c r="J47" s="15">
        <f t="shared" si="9"/>
        <v>5.7000000000000009E-2</v>
      </c>
      <c r="K47" s="15">
        <f>K48</f>
        <v>0.54203333333333337</v>
      </c>
      <c r="L47" s="15" t="s">
        <v>832</v>
      </c>
      <c r="M47" s="15">
        <f>M48</f>
        <v>0.65729090000000001</v>
      </c>
      <c r="N47" s="15" t="s">
        <v>832</v>
      </c>
      <c r="O47" s="15">
        <v>0</v>
      </c>
      <c r="P47" s="15" t="s">
        <v>832</v>
      </c>
      <c r="Q47" s="15">
        <v>0</v>
      </c>
      <c r="R47" s="15" t="s">
        <v>832</v>
      </c>
      <c r="S47" s="15">
        <v>0</v>
      </c>
      <c r="T47" s="15"/>
    </row>
    <row r="48" spans="1:20" s="29" customFormat="1" ht="42.75">
      <c r="A48" s="16" t="s">
        <v>530</v>
      </c>
      <c r="B48" s="17" t="s">
        <v>798</v>
      </c>
      <c r="C48" s="18" t="s">
        <v>761</v>
      </c>
      <c r="D48" s="15">
        <f>SUM(D49:D59)</f>
        <v>5.7000000000000009E-2</v>
      </c>
      <c r="E48" s="15">
        <f>SUM(E49:E59)</f>
        <v>0.54203333333333337</v>
      </c>
      <c r="F48" s="15" t="s">
        <v>832</v>
      </c>
      <c r="G48" s="15">
        <f>SUM(G49:G59)</f>
        <v>0</v>
      </c>
      <c r="H48" s="15" t="s">
        <v>832</v>
      </c>
      <c r="I48" s="15">
        <f>SUM(I49:I59)</f>
        <v>0</v>
      </c>
      <c r="J48" s="15">
        <f>SUM(J49:J59)</f>
        <v>5.7000000000000009E-2</v>
      </c>
      <c r="K48" s="15">
        <f>SUM(K49:K59)</f>
        <v>0.54203333333333337</v>
      </c>
      <c r="L48" s="15" t="s">
        <v>832</v>
      </c>
      <c r="M48" s="15">
        <f>SUM(M49:M59)</f>
        <v>0.65729090000000001</v>
      </c>
      <c r="N48" s="15" t="s">
        <v>832</v>
      </c>
      <c r="O48" s="15">
        <v>0</v>
      </c>
      <c r="P48" s="15" t="s">
        <v>832</v>
      </c>
      <c r="Q48" s="15">
        <v>0</v>
      </c>
      <c r="R48" s="15" t="s">
        <v>832</v>
      </c>
      <c r="S48" s="15">
        <v>0</v>
      </c>
      <c r="T48" s="15"/>
    </row>
    <row r="49" spans="1:20" s="29" customFormat="1" ht="45">
      <c r="A49" s="128" t="s">
        <v>530</v>
      </c>
      <c r="B49" s="129" t="s">
        <v>909</v>
      </c>
      <c r="C49" s="130" t="s">
        <v>910</v>
      </c>
      <c r="D49" s="15">
        <v>8.9999999999999993E-3</v>
      </c>
      <c r="E49" s="15">
        <f>0.099008/1.2</f>
        <v>8.2506666666666673E-2</v>
      </c>
      <c r="F49" s="15" t="s">
        <v>832</v>
      </c>
      <c r="G49" s="15">
        <v>0</v>
      </c>
      <c r="H49" s="15" t="s">
        <v>832</v>
      </c>
      <c r="I49" s="15">
        <v>0</v>
      </c>
      <c r="J49" s="15">
        <v>8.9999999999999993E-3</v>
      </c>
      <c r="K49" s="15">
        <f>0.099008/1.2</f>
        <v>8.2506666666666673E-2</v>
      </c>
      <c r="L49" s="15" t="s">
        <v>832</v>
      </c>
      <c r="M49" s="15">
        <v>0.10219557</v>
      </c>
      <c r="N49" s="15" t="s">
        <v>832</v>
      </c>
      <c r="O49" s="15">
        <v>0</v>
      </c>
      <c r="P49" s="15" t="s">
        <v>832</v>
      </c>
      <c r="Q49" s="15">
        <v>0</v>
      </c>
      <c r="R49" s="15" t="s">
        <v>832</v>
      </c>
      <c r="S49" s="15">
        <v>0</v>
      </c>
      <c r="T49" s="15"/>
    </row>
    <row r="50" spans="1:20" s="29" customFormat="1" ht="45">
      <c r="A50" s="128" t="s">
        <v>530</v>
      </c>
      <c r="B50" s="129" t="s">
        <v>911</v>
      </c>
      <c r="C50" s="130" t="s">
        <v>912</v>
      </c>
      <c r="D50" s="15">
        <v>6.0000000000000001E-3</v>
      </c>
      <c r="E50" s="15">
        <f>0.061583/1.2</f>
        <v>5.1319166666666666E-2</v>
      </c>
      <c r="F50" s="15" t="s">
        <v>832</v>
      </c>
      <c r="G50" s="15">
        <v>0</v>
      </c>
      <c r="H50" s="15" t="s">
        <v>832</v>
      </c>
      <c r="I50" s="15">
        <v>0</v>
      </c>
      <c r="J50" s="15">
        <v>6.0000000000000001E-3</v>
      </c>
      <c r="K50" s="15">
        <f>0.061583/1.2</f>
        <v>5.1319166666666666E-2</v>
      </c>
      <c r="L50" s="15" t="s">
        <v>832</v>
      </c>
      <c r="M50" s="15">
        <v>6.1231050000000002E-2</v>
      </c>
      <c r="N50" s="15" t="s">
        <v>832</v>
      </c>
      <c r="O50" s="15">
        <v>0</v>
      </c>
      <c r="P50" s="15" t="s">
        <v>832</v>
      </c>
      <c r="Q50" s="15">
        <v>0</v>
      </c>
      <c r="R50" s="15" t="s">
        <v>832</v>
      </c>
      <c r="S50" s="15">
        <v>0</v>
      </c>
      <c r="T50" s="15"/>
    </row>
    <row r="51" spans="1:20" s="29" customFormat="1" ht="45">
      <c r="A51" s="128" t="s">
        <v>530</v>
      </c>
      <c r="B51" s="129" t="s">
        <v>913</v>
      </c>
      <c r="C51" s="130" t="s">
        <v>914</v>
      </c>
      <c r="D51" s="15">
        <v>8.9999999999999993E-3</v>
      </c>
      <c r="E51" s="15">
        <f>0.099008/1.2</f>
        <v>8.2506666666666673E-2</v>
      </c>
      <c r="F51" s="15" t="s">
        <v>832</v>
      </c>
      <c r="G51" s="15">
        <v>0</v>
      </c>
      <c r="H51" s="15" t="s">
        <v>832</v>
      </c>
      <c r="I51" s="15">
        <v>0</v>
      </c>
      <c r="J51" s="15">
        <v>8.9999999999999993E-3</v>
      </c>
      <c r="K51" s="15">
        <f>0.099008/1.2</f>
        <v>8.2506666666666673E-2</v>
      </c>
      <c r="L51" s="15" t="s">
        <v>832</v>
      </c>
      <c r="M51" s="15">
        <v>9.4206999999999999E-2</v>
      </c>
      <c r="N51" s="15" t="s">
        <v>832</v>
      </c>
      <c r="O51" s="15">
        <v>0</v>
      </c>
      <c r="P51" s="15" t="s">
        <v>832</v>
      </c>
      <c r="Q51" s="15">
        <v>0</v>
      </c>
      <c r="R51" s="15" t="s">
        <v>832</v>
      </c>
      <c r="S51" s="15">
        <v>0</v>
      </c>
      <c r="T51" s="15"/>
    </row>
    <row r="52" spans="1:20" s="29" customFormat="1" ht="60">
      <c r="A52" s="128" t="s">
        <v>530</v>
      </c>
      <c r="B52" s="129" t="s">
        <v>915</v>
      </c>
      <c r="C52" s="130" t="s">
        <v>916</v>
      </c>
      <c r="D52" s="15">
        <v>3.0000000000000001E-3</v>
      </c>
      <c r="E52" s="15">
        <f>0.038375/1.2</f>
        <v>3.197916666666667E-2</v>
      </c>
      <c r="F52" s="15" t="s">
        <v>832</v>
      </c>
      <c r="G52" s="15">
        <v>0</v>
      </c>
      <c r="H52" s="15" t="s">
        <v>832</v>
      </c>
      <c r="I52" s="15">
        <v>0</v>
      </c>
      <c r="J52" s="15">
        <v>3.0000000000000001E-3</v>
      </c>
      <c r="K52" s="15">
        <f>0.038375/1.2</f>
        <v>3.197916666666667E-2</v>
      </c>
      <c r="L52" s="15" t="s">
        <v>832</v>
      </c>
      <c r="M52" s="15">
        <v>3.99657E-2</v>
      </c>
      <c r="N52" s="15" t="s">
        <v>832</v>
      </c>
      <c r="O52" s="15">
        <v>0</v>
      </c>
      <c r="P52" s="15" t="s">
        <v>832</v>
      </c>
      <c r="Q52" s="15">
        <v>0</v>
      </c>
      <c r="R52" s="15" t="s">
        <v>832</v>
      </c>
      <c r="S52" s="15">
        <v>0</v>
      </c>
      <c r="T52" s="15"/>
    </row>
    <row r="53" spans="1:20" s="29" customFormat="1" ht="45">
      <c r="A53" s="128" t="s">
        <v>530</v>
      </c>
      <c r="B53" s="129" t="s">
        <v>917</v>
      </c>
      <c r="C53" s="130" t="s">
        <v>918</v>
      </c>
      <c r="D53" s="15">
        <v>3.0000000000000001E-3</v>
      </c>
      <c r="E53" s="15">
        <f>0.038375/1.2</f>
        <v>3.197916666666667E-2</v>
      </c>
      <c r="F53" s="15" t="s">
        <v>832</v>
      </c>
      <c r="G53" s="15">
        <v>0</v>
      </c>
      <c r="H53" s="15" t="s">
        <v>832</v>
      </c>
      <c r="I53" s="15">
        <v>0</v>
      </c>
      <c r="J53" s="15">
        <v>3.0000000000000001E-3</v>
      </c>
      <c r="K53" s="15">
        <f>0.038375/1.2</f>
        <v>3.197916666666667E-2</v>
      </c>
      <c r="L53" s="15" t="s">
        <v>832</v>
      </c>
      <c r="M53" s="15">
        <v>3.99657E-2</v>
      </c>
      <c r="N53" s="15" t="s">
        <v>832</v>
      </c>
      <c r="O53" s="15">
        <v>0</v>
      </c>
      <c r="P53" s="15" t="s">
        <v>832</v>
      </c>
      <c r="Q53" s="15">
        <v>0</v>
      </c>
      <c r="R53" s="15" t="s">
        <v>832</v>
      </c>
      <c r="S53" s="15">
        <v>0</v>
      </c>
      <c r="T53" s="15"/>
    </row>
    <row r="54" spans="1:20" s="29" customFormat="1" ht="45">
      <c r="A54" s="128" t="s">
        <v>530</v>
      </c>
      <c r="B54" s="129" t="s">
        <v>919</v>
      </c>
      <c r="C54" s="130" t="s">
        <v>920</v>
      </c>
      <c r="D54" s="15">
        <v>3.0000000000000001E-3</v>
      </c>
      <c r="E54" s="15">
        <f>0.038375/1.2</f>
        <v>3.197916666666667E-2</v>
      </c>
      <c r="F54" s="15" t="s">
        <v>832</v>
      </c>
      <c r="G54" s="15">
        <v>0</v>
      </c>
      <c r="H54" s="15" t="s">
        <v>832</v>
      </c>
      <c r="I54" s="15">
        <v>0</v>
      </c>
      <c r="J54" s="15">
        <v>3.0000000000000001E-3</v>
      </c>
      <c r="K54" s="15">
        <f>0.038375/1.2</f>
        <v>3.197916666666667E-2</v>
      </c>
      <c r="L54" s="15" t="s">
        <v>832</v>
      </c>
      <c r="M54" s="15">
        <v>3.9965729999999998E-2</v>
      </c>
      <c r="N54" s="15" t="s">
        <v>832</v>
      </c>
      <c r="O54" s="15">
        <v>0</v>
      </c>
      <c r="P54" s="15" t="s">
        <v>832</v>
      </c>
      <c r="Q54" s="15">
        <v>0</v>
      </c>
      <c r="R54" s="15" t="s">
        <v>832</v>
      </c>
      <c r="S54" s="15">
        <v>0</v>
      </c>
      <c r="T54" s="15"/>
    </row>
    <row r="55" spans="1:20" s="29" customFormat="1" ht="45">
      <c r="A55" s="128" t="s">
        <v>530</v>
      </c>
      <c r="B55" s="129" t="s">
        <v>921</v>
      </c>
      <c r="C55" s="130" t="s">
        <v>922</v>
      </c>
      <c r="D55" s="15">
        <v>3.0000000000000001E-3</v>
      </c>
      <c r="E55" s="15">
        <f>0.038375/1.2</f>
        <v>3.197916666666667E-2</v>
      </c>
      <c r="F55" s="15" t="s">
        <v>832</v>
      </c>
      <c r="G55" s="15">
        <v>0</v>
      </c>
      <c r="H55" s="15" t="s">
        <v>832</v>
      </c>
      <c r="I55" s="15">
        <v>0</v>
      </c>
      <c r="J55" s="15">
        <v>3.0000000000000001E-3</v>
      </c>
      <c r="K55" s="15">
        <f>0.038375/1.2</f>
        <v>3.197916666666667E-2</v>
      </c>
      <c r="L55" s="15" t="s">
        <v>832</v>
      </c>
      <c r="M55" s="15">
        <v>3.9965729999999998E-2</v>
      </c>
      <c r="N55" s="15" t="s">
        <v>832</v>
      </c>
      <c r="O55" s="15">
        <v>0</v>
      </c>
      <c r="P55" s="15" t="s">
        <v>832</v>
      </c>
      <c r="Q55" s="15">
        <v>0</v>
      </c>
      <c r="R55" s="15" t="s">
        <v>832</v>
      </c>
      <c r="S55" s="15">
        <v>0</v>
      </c>
      <c r="T55" s="15"/>
    </row>
    <row r="56" spans="1:20" s="29" customFormat="1" ht="45">
      <c r="A56" s="128" t="s">
        <v>530</v>
      </c>
      <c r="B56" s="129" t="s">
        <v>923</v>
      </c>
      <c r="C56" s="130" t="s">
        <v>924</v>
      </c>
      <c r="D56" s="15">
        <v>6.0000000000000001E-3</v>
      </c>
      <c r="E56" s="15">
        <f>0.061583/1.2</f>
        <v>5.1319166666666666E-2</v>
      </c>
      <c r="F56" s="15" t="s">
        <v>832</v>
      </c>
      <c r="G56" s="15">
        <v>0</v>
      </c>
      <c r="H56" s="15" t="s">
        <v>832</v>
      </c>
      <c r="I56" s="15">
        <v>0</v>
      </c>
      <c r="J56" s="15">
        <v>6.0000000000000001E-3</v>
      </c>
      <c r="K56" s="15">
        <f>0.061583/1.2</f>
        <v>5.1319166666666666E-2</v>
      </c>
      <c r="L56" s="15" t="s">
        <v>832</v>
      </c>
      <c r="M56" s="15">
        <v>5.9948599999999998E-2</v>
      </c>
      <c r="N56" s="15" t="s">
        <v>832</v>
      </c>
      <c r="O56" s="15">
        <v>0</v>
      </c>
      <c r="P56" s="15" t="s">
        <v>832</v>
      </c>
      <c r="Q56" s="15">
        <v>0</v>
      </c>
      <c r="R56" s="15" t="s">
        <v>832</v>
      </c>
      <c r="S56" s="15">
        <v>0</v>
      </c>
      <c r="T56" s="15"/>
    </row>
    <row r="57" spans="1:20" s="29" customFormat="1" ht="45">
      <c r="A57" s="128" t="s">
        <v>530</v>
      </c>
      <c r="B57" s="129" t="s">
        <v>925</v>
      </c>
      <c r="C57" s="130" t="s">
        <v>926</v>
      </c>
      <c r="D57" s="15">
        <v>8.9999999999999993E-3</v>
      </c>
      <c r="E57" s="15">
        <f>0.099008/1.2</f>
        <v>8.2506666666666673E-2</v>
      </c>
      <c r="F57" s="15" t="s">
        <v>832</v>
      </c>
      <c r="G57" s="15">
        <v>0</v>
      </c>
      <c r="H57" s="15" t="s">
        <v>832</v>
      </c>
      <c r="I57" s="15">
        <v>0</v>
      </c>
      <c r="J57" s="15">
        <v>8.9999999999999993E-3</v>
      </c>
      <c r="K57" s="15">
        <f>0.099008/1.2</f>
        <v>8.2506666666666673E-2</v>
      </c>
      <c r="L57" s="15" t="s">
        <v>832</v>
      </c>
      <c r="M57" s="15">
        <v>9.9914359999999994E-2</v>
      </c>
      <c r="N57" s="15" t="s">
        <v>832</v>
      </c>
      <c r="O57" s="15">
        <v>0</v>
      </c>
      <c r="P57" s="15" t="s">
        <v>832</v>
      </c>
      <c r="Q57" s="15">
        <v>0</v>
      </c>
      <c r="R57" s="15" t="s">
        <v>832</v>
      </c>
      <c r="S57" s="15">
        <v>0</v>
      </c>
      <c r="T57" s="15"/>
    </row>
    <row r="58" spans="1:20" s="29" customFormat="1" ht="45">
      <c r="A58" s="128" t="s">
        <v>530</v>
      </c>
      <c r="B58" s="129" t="s">
        <v>927</v>
      </c>
      <c r="C58" s="130" t="s">
        <v>928</v>
      </c>
      <c r="D58" s="15">
        <v>3.0000000000000001E-3</v>
      </c>
      <c r="E58" s="15">
        <f>0.038375/1.2</f>
        <v>3.197916666666667E-2</v>
      </c>
      <c r="F58" s="15" t="s">
        <v>832</v>
      </c>
      <c r="G58" s="15">
        <v>0</v>
      </c>
      <c r="H58" s="15" t="s">
        <v>832</v>
      </c>
      <c r="I58" s="15">
        <v>0</v>
      </c>
      <c r="J58" s="15">
        <v>3.0000000000000001E-3</v>
      </c>
      <c r="K58" s="15">
        <f>0.038375/1.2</f>
        <v>3.197916666666667E-2</v>
      </c>
      <c r="L58" s="15" t="s">
        <v>832</v>
      </c>
      <c r="M58" s="15">
        <v>3.9965729999999998E-2</v>
      </c>
      <c r="N58" s="15" t="s">
        <v>832</v>
      </c>
      <c r="O58" s="15">
        <v>0</v>
      </c>
      <c r="P58" s="15" t="s">
        <v>832</v>
      </c>
      <c r="Q58" s="15">
        <v>0</v>
      </c>
      <c r="R58" s="15" t="s">
        <v>832</v>
      </c>
      <c r="S58" s="15">
        <v>0</v>
      </c>
      <c r="T58" s="15"/>
    </row>
    <row r="59" spans="1:20" s="29" customFormat="1" ht="60">
      <c r="A59" s="128" t="s">
        <v>530</v>
      </c>
      <c r="B59" s="129" t="s">
        <v>929</v>
      </c>
      <c r="C59" s="130" t="s">
        <v>930</v>
      </c>
      <c r="D59" s="15">
        <v>3.0000000000000001E-3</v>
      </c>
      <c r="E59" s="15">
        <f>0.038375/1.2</f>
        <v>3.197916666666667E-2</v>
      </c>
      <c r="F59" s="15" t="s">
        <v>832</v>
      </c>
      <c r="G59" s="15">
        <v>0</v>
      </c>
      <c r="H59" s="15" t="s">
        <v>832</v>
      </c>
      <c r="I59" s="15">
        <v>0</v>
      </c>
      <c r="J59" s="15">
        <v>3.0000000000000001E-3</v>
      </c>
      <c r="K59" s="15">
        <f>0.038375/1.2</f>
        <v>3.197916666666667E-2</v>
      </c>
      <c r="L59" s="15" t="s">
        <v>832</v>
      </c>
      <c r="M59" s="15">
        <v>3.9965729999999998E-2</v>
      </c>
      <c r="N59" s="15" t="s">
        <v>832</v>
      </c>
      <c r="O59" s="15">
        <v>0</v>
      </c>
      <c r="P59" s="15" t="s">
        <v>832</v>
      </c>
      <c r="Q59" s="15">
        <v>0</v>
      </c>
      <c r="R59" s="15" t="s">
        <v>832</v>
      </c>
      <c r="S59" s="15">
        <v>0</v>
      </c>
      <c r="T59" s="15"/>
    </row>
    <row r="60" spans="1:20" s="29" customFormat="1" ht="71.25">
      <c r="A60" s="16" t="s">
        <v>535</v>
      </c>
      <c r="B60" s="17" t="s">
        <v>799</v>
      </c>
      <c r="C60" s="18" t="s">
        <v>761</v>
      </c>
      <c r="D60" s="15">
        <v>0</v>
      </c>
      <c r="E60" s="15">
        <v>0</v>
      </c>
      <c r="F60" s="15" t="s">
        <v>832</v>
      </c>
      <c r="G60" s="15">
        <v>0</v>
      </c>
      <c r="H60" s="15" t="s">
        <v>832</v>
      </c>
      <c r="I60" s="15">
        <v>0</v>
      </c>
      <c r="J60" s="15">
        <v>0</v>
      </c>
      <c r="K60" s="15">
        <v>0</v>
      </c>
      <c r="L60" s="15" t="s">
        <v>832</v>
      </c>
      <c r="M60" s="15">
        <v>0</v>
      </c>
      <c r="N60" s="15" t="s">
        <v>832</v>
      </c>
      <c r="O60" s="15">
        <v>0</v>
      </c>
      <c r="P60" s="15" t="s">
        <v>832</v>
      </c>
      <c r="Q60" s="15">
        <v>0</v>
      </c>
      <c r="R60" s="15" t="s">
        <v>832</v>
      </c>
      <c r="S60" s="15">
        <v>0</v>
      </c>
      <c r="T60" s="15"/>
    </row>
    <row r="61" spans="1:20" s="29" customFormat="1" ht="57">
      <c r="A61" s="16" t="s">
        <v>543</v>
      </c>
      <c r="B61" s="17" t="s">
        <v>800</v>
      </c>
      <c r="C61" s="18" t="s">
        <v>761</v>
      </c>
      <c r="D61" s="15">
        <f>D62</f>
        <v>0.28200000000000003</v>
      </c>
      <c r="E61" s="15">
        <f>E62</f>
        <v>2.6719424833333334</v>
      </c>
      <c r="F61" s="15" t="s">
        <v>832</v>
      </c>
      <c r="G61" s="15">
        <f>G62</f>
        <v>0</v>
      </c>
      <c r="H61" s="15" t="s">
        <v>832</v>
      </c>
      <c r="I61" s="15">
        <f>I62</f>
        <v>0</v>
      </c>
      <c r="J61" s="15">
        <f>J62</f>
        <v>0.28200000000000003</v>
      </c>
      <c r="K61" s="15">
        <f>K62</f>
        <v>2.6719424833333334</v>
      </c>
      <c r="L61" s="15" t="s">
        <v>832</v>
      </c>
      <c r="M61" s="15">
        <f>M62</f>
        <v>2.8114030300000001</v>
      </c>
      <c r="N61" s="15" t="s">
        <v>832</v>
      </c>
      <c r="O61" s="15">
        <v>0</v>
      </c>
      <c r="P61" s="15" t="s">
        <v>832</v>
      </c>
      <c r="Q61" s="15">
        <v>0</v>
      </c>
      <c r="R61" s="15" t="s">
        <v>832</v>
      </c>
      <c r="S61" s="15">
        <v>0</v>
      </c>
      <c r="T61" s="15"/>
    </row>
    <row r="62" spans="1:20" s="29" customFormat="1" ht="42.75">
      <c r="A62" s="16" t="s">
        <v>801</v>
      </c>
      <c r="B62" s="17" t="s">
        <v>802</v>
      </c>
      <c r="C62" s="18" t="s">
        <v>761</v>
      </c>
      <c r="D62" s="15">
        <f>SUM(D63:D65)</f>
        <v>0.28200000000000003</v>
      </c>
      <c r="E62" s="15">
        <f>SUM(E63:E65)</f>
        <v>2.6719424833333334</v>
      </c>
      <c r="F62" s="15" t="s">
        <v>832</v>
      </c>
      <c r="G62" s="15">
        <f>SUM(G63:G65)</f>
        <v>0</v>
      </c>
      <c r="H62" s="15" t="s">
        <v>832</v>
      </c>
      <c r="I62" s="15">
        <f>SUM(I63:I65)</f>
        <v>0</v>
      </c>
      <c r="J62" s="15">
        <f>SUM(J63:J65)</f>
        <v>0.28200000000000003</v>
      </c>
      <c r="K62" s="15">
        <f>SUM(K63:K65)</f>
        <v>2.6719424833333334</v>
      </c>
      <c r="L62" s="15" t="s">
        <v>832</v>
      </c>
      <c r="M62" s="15">
        <f>SUM(M63:M65)</f>
        <v>2.8114030300000001</v>
      </c>
      <c r="N62" s="15" t="s">
        <v>832</v>
      </c>
      <c r="O62" s="15">
        <v>0</v>
      </c>
      <c r="P62" s="15" t="s">
        <v>832</v>
      </c>
      <c r="Q62" s="15">
        <v>0</v>
      </c>
      <c r="R62" s="15" t="s">
        <v>832</v>
      </c>
      <c r="S62" s="15">
        <v>0</v>
      </c>
      <c r="T62" s="15"/>
    </row>
    <row r="63" spans="1:20" ht="75">
      <c r="A63" s="131" t="s">
        <v>801</v>
      </c>
      <c r="B63" s="132" t="s">
        <v>931</v>
      </c>
      <c r="C63" s="133" t="s">
        <v>932</v>
      </c>
      <c r="D63" s="22">
        <v>9.5000000000000001E-2</v>
      </c>
      <c r="E63" s="22">
        <v>0.90800000000000003</v>
      </c>
      <c r="F63" s="22" t="s">
        <v>832</v>
      </c>
      <c r="G63" s="22">
        <v>0</v>
      </c>
      <c r="H63" s="22" t="s">
        <v>832</v>
      </c>
      <c r="I63" s="22">
        <v>0</v>
      </c>
      <c r="J63" s="22">
        <v>9.5000000000000001E-2</v>
      </c>
      <c r="K63" s="22">
        <v>0.90800000000000003</v>
      </c>
      <c r="L63" s="22" t="s">
        <v>832</v>
      </c>
      <c r="M63" s="22">
        <v>0.95883057000000005</v>
      </c>
      <c r="N63" s="22" t="s">
        <v>832</v>
      </c>
      <c r="O63" s="22">
        <v>0</v>
      </c>
      <c r="P63" s="22" t="s">
        <v>832</v>
      </c>
      <c r="Q63" s="22">
        <v>0</v>
      </c>
      <c r="R63" s="22" t="s">
        <v>832</v>
      </c>
      <c r="S63" s="22">
        <v>0</v>
      </c>
      <c r="T63" s="15"/>
    </row>
    <row r="64" spans="1:20" ht="255">
      <c r="A64" s="131" t="s">
        <v>801</v>
      </c>
      <c r="B64" s="134" t="s">
        <v>933</v>
      </c>
      <c r="C64" s="133" t="s">
        <v>934</v>
      </c>
      <c r="D64" s="22">
        <v>6.8000000000000005E-2</v>
      </c>
      <c r="E64" s="22">
        <f>0.76018114/1.2</f>
        <v>0.6334842833333334</v>
      </c>
      <c r="F64" s="22" t="s">
        <v>832</v>
      </c>
      <c r="G64" s="22">
        <v>0</v>
      </c>
      <c r="H64" s="22" t="s">
        <v>832</v>
      </c>
      <c r="I64" s="22">
        <v>0</v>
      </c>
      <c r="J64" s="22">
        <v>6.8000000000000005E-2</v>
      </c>
      <c r="K64" s="22">
        <f>0.76018114/1.2</f>
        <v>0.6334842833333334</v>
      </c>
      <c r="L64" s="22" t="s">
        <v>832</v>
      </c>
      <c r="M64" s="22">
        <v>0.6965498</v>
      </c>
      <c r="N64" s="22" t="s">
        <v>832</v>
      </c>
      <c r="O64" s="22">
        <v>0</v>
      </c>
      <c r="P64" s="22" t="s">
        <v>832</v>
      </c>
      <c r="Q64" s="22">
        <v>0</v>
      </c>
      <c r="R64" s="22" t="s">
        <v>832</v>
      </c>
      <c r="S64" s="22">
        <v>0</v>
      </c>
      <c r="T64" s="15"/>
    </row>
    <row r="65" spans="1:20" ht="75">
      <c r="A65" s="131" t="s">
        <v>801</v>
      </c>
      <c r="B65" s="132" t="s">
        <v>935</v>
      </c>
      <c r="C65" s="133" t="s">
        <v>936</v>
      </c>
      <c r="D65" s="22">
        <v>0.11899999999999999</v>
      </c>
      <c r="E65" s="22">
        <f>1.35654984/1.2</f>
        <v>1.1304582000000001</v>
      </c>
      <c r="F65" s="22" t="s">
        <v>832</v>
      </c>
      <c r="G65" s="22">
        <v>0</v>
      </c>
      <c r="H65" s="22" t="s">
        <v>832</v>
      </c>
      <c r="I65" s="22">
        <v>0</v>
      </c>
      <c r="J65" s="22">
        <v>0.11899999999999999</v>
      </c>
      <c r="K65" s="22">
        <f>1.35654984/1.2</f>
        <v>1.1304582000000001</v>
      </c>
      <c r="L65" s="22" t="s">
        <v>832</v>
      </c>
      <c r="M65" s="22">
        <v>1.1560226600000001</v>
      </c>
      <c r="N65" s="22" t="s">
        <v>832</v>
      </c>
      <c r="O65" s="22">
        <v>0</v>
      </c>
      <c r="P65" s="22" t="s">
        <v>832</v>
      </c>
      <c r="Q65" s="22">
        <v>0</v>
      </c>
      <c r="R65" s="22" t="s">
        <v>832</v>
      </c>
      <c r="S65" s="22">
        <v>0</v>
      </c>
      <c r="T65" s="15"/>
    </row>
    <row r="66" spans="1:20" s="29" customFormat="1" ht="57">
      <c r="A66" s="16" t="s">
        <v>803</v>
      </c>
      <c r="B66" s="17" t="s">
        <v>804</v>
      </c>
      <c r="C66" s="18" t="s">
        <v>761</v>
      </c>
      <c r="D66" s="15">
        <v>0</v>
      </c>
      <c r="E66" s="15">
        <v>0</v>
      </c>
      <c r="F66" s="15" t="s">
        <v>832</v>
      </c>
      <c r="G66" s="15">
        <v>0</v>
      </c>
      <c r="H66" s="15" t="s">
        <v>832</v>
      </c>
      <c r="I66" s="15">
        <v>0</v>
      </c>
      <c r="J66" s="15">
        <v>0</v>
      </c>
      <c r="K66" s="15">
        <v>0</v>
      </c>
      <c r="L66" s="15" t="s">
        <v>832</v>
      </c>
      <c r="M66" s="15">
        <v>0</v>
      </c>
      <c r="N66" s="15" t="s">
        <v>832</v>
      </c>
      <c r="O66" s="15">
        <v>0</v>
      </c>
      <c r="P66" s="15" t="s">
        <v>832</v>
      </c>
      <c r="Q66" s="15">
        <v>0</v>
      </c>
      <c r="R66" s="15" t="s">
        <v>832</v>
      </c>
      <c r="S66" s="15">
        <v>0</v>
      </c>
      <c r="T66" s="15"/>
    </row>
    <row r="67" spans="1:20" s="29" customFormat="1" ht="42.75">
      <c r="A67" s="16" t="s">
        <v>545</v>
      </c>
      <c r="B67" s="17" t="s">
        <v>805</v>
      </c>
      <c r="C67" s="18" t="s">
        <v>761</v>
      </c>
      <c r="D67" s="15">
        <f t="shared" ref="D67:E67" si="10">D69</f>
        <v>0</v>
      </c>
      <c r="E67" s="15">
        <f>E69</f>
        <v>0</v>
      </c>
      <c r="F67" s="15" t="s">
        <v>832</v>
      </c>
      <c r="G67" s="15">
        <f t="shared" ref="F67:K67" si="11">G69</f>
        <v>0</v>
      </c>
      <c r="H67" s="15" t="s">
        <v>832</v>
      </c>
      <c r="I67" s="15">
        <f t="shared" ref="I67:J67" si="12">I69</f>
        <v>0</v>
      </c>
      <c r="J67" s="15">
        <f t="shared" si="12"/>
        <v>0</v>
      </c>
      <c r="K67" s="15">
        <f>K69</f>
        <v>0</v>
      </c>
      <c r="L67" s="15" t="s">
        <v>832</v>
      </c>
      <c r="M67" s="15">
        <v>0</v>
      </c>
      <c r="N67" s="15" t="s">
        <v>832</v>
      </c>
      <c r="O67" s="15">
        <v>0</v>
      </c>
      <c r="P67" s="15" t="s">
        <v>832</v>
      </c>
      <c r="Q67" s="15">
        <v>0</v>
      </c>
      <c r="R67" s="15" t="s">
        <v>832</v>
      </c>
      <c r="S67" s="15">
        <v>0</v>
      </c>
      <c r="T67" s="15"/>
    </row>
    <row r="68" spans="1:20" s="29" customFormat="1" ht="42.75">
      <c r="A68" s="16" t="s">
        <v>547</v>
      </c>
      <c r="B68" s="17" t="s">
        <v>806</v>
      </c>
      <c r="C68" s="18" t="s">
        <v>761</v>
      </c>
      <c r="D68" s="15">
        <v>0</v>
      </c>
      <c r="E68" s="15">
        <v>0</v>
      </c>
      <c r="F68" s="15" t="s">
        <v>832</v>
      </c>
      <c r="G68" s="15">
        <v>0</v>
      </c>
      <c r="H68" s="15" t="s">
        <v>832</v>
      </c>
      <c r="I68" s="15">
        <v>0</v>
      </c>
      <c r="J68" s="15">
        <v>0</v>
      </c>
      <c r="K68" s="15">
        <v>0</v>
      </c>
      <c r="L68" s="15" t="s">
        <v>832</v>
      </c>
      <c r="M68" s="15">
        <v>0</v>
      </c>
      <c r="N68" s="15" t="s">
        <v>832</v>
      </c>
      <c r="O68" s="15">
        <v>0</v>
      </c>
      <c r="P68" s="15" t="s">
        <v>832</v>
      </c>
      <c r="Q68" s="15">
        <v>0</v>
      </c>
      <c r="R68" s="15" t="s">
        <v>832</v>
      </c>
      <c r="S68" s="15">
        <v>0</v>
      </c>
      <c r="T68" s="15"/>
    </row>
    <row r="69" spans="1:20" s="29" customFormat="1" ht="42.75">
      <c r="A69" s="16" t="s">
        <v>551</v>
      </c>
      <c r="B69" s="17" t="s">
        <v>807</v>
      </c>
      <c r="C69" s="18" t="s">
        <v>761</v>
      </c>
      <c r="D69" s="15">
        <v>0</v>
      </c>
      <c r="E69" s="15">
        <v>0</v>
      </c>
      <c r="F69" s="15" t="s">
        <v>832</v>
      </c>
      <c r="G69" s="15">
        <v>0</v>
      </c>
      <c r="H69" s="15" t="s">
        <v>832</v>
      </c>
      <c r="I69" s="15">
        <v>0</v>
      </c>
      <c r="J69" s="15">
        <v>0</v>
      </c>
      <c r="K69" s="15">
        <v>0</v>
      </c>
      <c r="L69" s="15" t="s">
        <v>832</v>
      </c>
      <c r="M69" s="15">
        <v>0</v>
      </c>
      <c r="N69" s="15" t="s">
        <v>832</v>
      </c>
      <c r="O69" s="15">
        <v>0</v>
      </c>
      <c r="P69" s="15" t="s">
        <v>832</v>
      </c>
      <c r="Q69" s="15">
        <v>0</v>
      </c>
      <c r="R69" s="15" t="s">
        <v>832</v>
      </c>
      <c r="S69" s="15">
        <v>0</v>
      </c>
      <c r="T69" s="15"/>
    </row>
    <row r="70" spans="1:20" s="29" customFormat="1" ht="42.75">
      <c r="A70" s="16" t="s">
        <v>552</v>
      </c>
      <c r="B70" s="17" t="s">
        <v>808</v>
      </c>
      <c r="C70" s="18" t="s">
        <v>761</v>
      </c>
      <c r="D70" s="15">
        <v>0</v>
      </c>
      <c r="E70" s="15">
        <v>0</v>
      </c>
      <c r="F70" s="15" t="s">
        <v>832</v>
      </c>
      <c r="G70" s="15">
        <v>0</v>
      </c>
      <c r="H70" s="15" t="s">
        <v>832</v>
      </c>
      <c r="I70" s="15">
        <v>0</v>
      </c>
      <c r="J70" s="15">
        <v>0</v>
      </c>
      <c r="K70" s="15">
        <v>0</v>
      </c>
      <c r="L70" s="15" t="s">
        <v>832</v>
      </c>
      <c r="M70" s="15">
        <v>0</v>
      </c>
      <c r="N70" s="15" t="s">
        <v>832</v>
      </c>
      <c r="O70" s="15">
        <v>0</v>
      </c>
      <c r="P70" s="15" t="s">
        <v>832</v>
      </c>
      <c r="Q70" s="15">
        <v>0</v>
      </c>
      <c r="R70" s="15" t="s">
        <v>832</v>
      </c>
      <c r="S70" s="15">
        <v>0</v>
      </c>
      <c r="T70" s="15"/>
    </row>
    <row r="71" spans="1:20" s="29" customFormat="1" ht="42.75">
      <c r="A71" s="16" t="s">
        <v>553</v>
      </c>
      <c r="B71" s="17" t="s">
        <v>809</v>
      </c>
      <c r="C71" s="18" t="s">
        <v>761</v>
      </c>
      <c r="D71" s="15">
        <v>0</v>
      </c>
      <c r="E71" s="15">
        <v>0</v>
      </c>
      <c r="F71" s="15" t="s">
        <v>832</v>
      </c>
      <c r="G71" s="15">
        <v>0</v>
      </c>
      <c r="H71" s="15" t="s">
        <v>832</v>
      </c>
      <c r="I71" s="15">
        <v>0</v>
      </c>
      <c r="J71" s="15">
        <v>0</v>
      </c>
      <c r="K71" s="15">
        <v>0</v>
      </c>
      <c r="L71" s="15" t="s">
        <v>832</v>
      </c>
      <c r="M71" s="15">
        <v>0</v>
      </c>
      <c r="N71" s="15" t="s">
        <v>832</v>
      </c>
      <c r="O71" s="15">
        <v>0</v>
      </c>
      <c r="P71" s="15" t="s">
        <v>832</v>
      </c>
      <c r="Q71" s="15">
        <v>0</v>
      </c>
      <c r="R71" s="15" t="s">
        <v>832</v>
      </c>
      <c r="S71" s="15">
        <v>0</v>
      </c>
      <c r="T71" s="15"/>
    </row>
    <row r="72" spans="1:20" s="29" customFormat="1" ht="57">
      <c r="A72" s="16" t="s">
        <v>554</v>
      </c>
      <c r="B72" s="17" t="s">
        <v>810</v>
      </c>
      <c r="C72" s="18" t="s">
        <v>761</v>
      </c>
      <c r="D72" s="15">
        <v>0</v>
      </c>
      <c r="E72" s="15">
        <v>0</v>
      </c>
      <c r="F72" s="15" t="s">
        <v>832</v>
      </c>
      <c r="G72" s="15">
        <v>0</v>
      </c>
      <c r="H72" s="15" t="s">
        <v>832</v>
      </c>
      <c r="I72" s="15">
        <v>0</v>
      </c>
      <c r="J72" s="15">
        <v>0</v>
      </c>
      <c r="K72" s="15">
        <v>0</v>
      </c>
      <c r="L72" s="15" t="s">
        <v>832</v>
      </c>
      <c r="M72" s="15">
        <v>0</v>
      </c>
      <c r="N72" s="15" t="s">
        <v>832</v>
      </c>
      <c r="O72" s="15">
        <v>0</v>
      </c>
      <c r="P72" s="15" t="s">
        <v>832</v>
      </c>
      <c r="Q72" s="15">
        <v>0</v>
      </c>
      <c r="R72" s="15" t="s">
        <v>832</v>
      </c>
      <c r="S72" s="15">
        <v>0</v>
      </c>
      <c r="T72" s="15"/>
    </row>
    <row r="73" spans="1:20" s="29" customFormat="1" ht="57">
      <c r="A73" s="16" t="s">
        <v>555</v>
      </c>
      <c r="B73" s="17" t="s">
        <v>811</v>
      </c>
      <c r="C73" s="18" t="s">
        <v>761</v>
      </c>
      <c r="D73" s="15">
        <v>0</v>
      </c>
      <c r="E73" s="15">
        <v>0</v>
      </c>
      <c r="F73" s="15" t="s">
        <v>832</v>
      </c>
      <c r="G73" s="15">
        <v>0</v>
      </c>
      <c r="H73" s="15" t="s">
        <v>832</v>
      </c>
      <c r="I73" s="15">
        <v>0</v>
      </c>
      <c r="J73" s="15">
        <v>0</v>
      </c>
      <c r="K73" s="15">
        <v>0</v>
      </c>
      <c r="L73" s="15" t="s">
        <v>832</v>
      </c>
      <c r="M73" s="15">
        <v>0</v>
      </c>
      <c r="N73" s="15" t="s">
        <v>832</v>
      </c>
      <c r="O73" s="15">
        <v>0</v>
      </c>
      <c r="P73" s="15" t="s">
        <v>832</v>
      </c>
      <c r="Q73" s="15">
        <v>0</v>
      </c>
      <c r="R73" s="15" t="s">
        <v>832</v>
      </c>
      <c r="S73" s="15">
        <v>0</v>
      </c>
      <c r="T73" s="15"/>
    </row>
    <row r="74" spans="1:20" s="29" customFormat="1" ht="57">
      <c r="A74" s="16" t="s">
        <v>556</v>
      </c>
      <c r="B74" s="17" t="s">
        <v>812</v>
      </c>
      <c r="C74" s="18" t="s">
        <v>761</v>
      </c>
      <c r="D74" s="15">
        <v>0</v>
      </c>
      <c r="E74" s="15">
        <v>0</v>
      </c>
      <c r="F74" s="15" t="s">
        <v>832</v>
      </c>
      <c r="G74" s="15">
        <v>0</v>
      </c>
      <c r="H74" s="15" t="s">
        <v>832</v>
      </c>
      <c r="I74" s="15">
        <v>0</v>
      </c>
      <c r="J74" s="15">
        <v>0</v>
      </c>
      <c r="K74" s="15">
        <v>0</v>
      </c>
      <c r="L74" s="15" t="s">
        <v>832</v>
      </c>
      <c r="M74" s="15">
        <v>0</v>
      </c>
      <c r="N74" s="15" t="s">
        <v>832</v>
      </c>
      <c r="O74" s="15">
        <v>0</v>
      </c>
      <c r="P74" s="15" t="s">
        <v>832</v>
      </c>
      <c r="Q74" s="15">
        <v>0</v>
      </c>
      <c r="R74" s="15" t="s">
        <v>832</v>
      </c>
      <c r="S74" s="15">
        <v>0</v>
      </c>
      <c r="T74" s="15"/>
    </row>
    <row r="75" spans="1:20" s="29" customFormat="1" ht="57">
      <c r="A75" s="16" t="s">
        <v>813</v>
      </c>
      <c r="B75" s="17" t="s">
        <v>814</v>
      </c>
      <c r="C75" s="18" t="s">
        <v>761</v>
      </c>
      <c r="D75" s="15">
        <v>0</v>
      </c>
      <c r="E75" s="15">
        <v>0</v>
      </c>
      <c r="F75" s="15" t="s">
        <v>832</v>
      </c>
      <c r="G75" s="15">
        <v>0</v>
      </c>
      <c r="H75" s="15" t="s">
        <v>832</v>
      </c>
      <c r="I75" s="15">
        <v>0</v>
      </c>
      <c r="J75" s="15">
        <v>0</v>
      </c>
      <c r="K75" s="15">
        <v>0</v>
      </c>
      <c r="L75" s="15" t="s">
        <v>832</v>
      </c>
      <c r="M75" s="15">
        <v>0</v>
      </c>
      <c r="N75" s="15" t="s">
        <v>832</v>
      </c>
      <c r="O75" s="15">
        <v>0</v>
      </c>
      <c r="P75" s="15" t="s">
        <v>832</v>
      </c>
      <c r="Q75" s="15">
        <v>0</v>
      </c>
      <c r="R75" s="15" t="s">
        <v>832</v>
      </c>
      <c r="S75" s="15">
        <v>0</v>
      </c>
      <c r="T75" s="15"/>
    </row>
    <row r="76" spans="1:20" s="29" customFormat="1" ht="57">
      <c r="A76" s="16" t="s">
        <v>815</v>
      </c>
      <c r="B76" s="17" t="s">
        <v>816</v>
      </c>
      <c r="C76" s="18" t="s">
        <v>761</v>
      </c>
      <c r="D76" s="15">
        <v>0</v>
      </c>
      <c r="E76" s="15">
        <v>0</v>
      </c>
      <c r="F76" s="15" t="s">
        <v>832</v>
      </c>
      <c r="G76" s="15">
        <v>0</v>
      </c>
      <c r="H76" s="15" t="s">
        <v>832</v>
      </c>
      <c r="I76" s="15">
        <v>0</v>
      </c>
      <c r="J76" s="15">
        <v>0</v>
      </c>
      <c r="K76" s="15">
        <v>0</v>
      </c>
      <c r="L76" s="15" t="s">
        <v>832</v>
      </c>
      <c r="M76" s="15">
        <v>0</v>
      </c>
      <c r="N76" s="15" t="s">
        <v>832</v>
      </c>
      <c r="O76" s="15">
        <v>0</v>
      </c>
      <c r="P76" s="15" t="s">
        <v>832</v>
      </c>
      <c r="Q76" s="15">
        <v>0</v>
      </c>
      <c r="R76" s="15" t="s">
        <v>832</v>
      </c>
      <c r="S76" s="15">
        <v>0</v>
      </c>
      <c r="T76" s="15"/>
    </row>
    <row r="77" spans="1:20" s="29" customFormat="1" ht="42.75">
      <c r="A77" s="16" t="s">
        <v>817</v>
      </c>
      <c r="B77" s="17" t="s">
        <v>818</v>
      </c>
      <c r="C77" s="18" t="s">
        <v>761</v>
      </c>
      <c r="D77" s="15">
        <v>0</v>
      </c>
      <c r="E77" s="15">
        <v>0</v>
      </c>
      <c r="F77" s="15" t="s">
        <v>832</v>
      </c>
      <c r="G77" s="15">
        <v>0</v>
      </c>
      <c r="H77" s="15" t="s">
        <v>832</v>
      </c>
      <c r="I77" s="15">
        <v>0</v>
      </c>
      <c r="J77" s="15">
        <v>0</v>
      </c>
      <c r="K77" s="15">
        <v>0</v>
      </c>
      <c r="L77" s="15" t="s">
        <v>832</v>
      </c>
      <c r="M77" s="15">
        <v>0</v>
      </c>
      <c r="N77" s="15" t="s">
        <v>832</v>
      </c>
      <c r="O77" s="15">
        <v>0</v>
      </c>
      <c r="P77" s="15" t="s">
        <v>832</v>
      </c>
      <c r="Q77" s="15">
        <v>0</v>
      </c>
      <c r="R77" s="15" t="s">
        <v>832</v>
      </c>
      <c r="S77" s="15">
        <v>0</v>
      </c>
      <c r="T77" s="15"/>
    </row>
    <row r="78" spans="1:20" s="29" customFormat="1" ht="57">
      <c r="A78" s="16" t="s">
        <v>819</v>
      </c>
      <c r="B78" s="17" t="s">
        <v>820</v>
      </c>
      <c r="C78" s="18" t="s">
        <v>761</v>
      </c>
      <c r="D78" s="15">
        <v>0</v>
      </c>
      <c r="E78" s="15">
        <v>0</v>
      </c>
      <c r="F78" s="15" t="s">
        <v>832</v>
      </c>
      <c r="G78" s="15">
        <v>0</v>
      </c>
      <c r="H78" s="15" t="s">
        <v>832</v>
      </c>
      <c r="I78" s="15">
        <v>0</v>
      </c>
      <c r="J78" s="15">
        <v>0</v>
      </c>
      <c r="K78" s="15">
        <v>0</v>
      </c>
      <c r="L78" s="15" t="s">
        <v>832</v>
      </c>
      <c r="M78" s="15">
        <v>0</v>
      </c>
      <c r="N78" s="15" t="s">
        <v>832</v>
      </c>
      <c r="O78" s="15">
        <v>0</v>
      </c>
      <c r="P78" s="15" t="s">
        <v>832</v>
      </c>
      <c r="Q78" s="15">
        <v>0</v>
      </c>
      <c r="R78" s="15" t="s">
        <v>832</v>
      </c>
      <c r="S78" s="15">
        <v>0</v>
      </c>
      <c r="T78" s="15"/>
    </row>
    <row r="79" spans="1:20" s="29" customFormat="1" ht="85.5">
      <c r="A79" s="16" t="s">
        <v>121</v>
      </c>
      <c r="B79" s="17" t="s">
        <v>821</v>
      </c>
      <c r="C79" s="18" t="s">
        <v>761</v>
      </c>
      <c r="D79" s="15">
        <v>0</v>
      </c>
      <c r="E79" s="15">
        <v>0</v>
      </c>
      <c r="F79" s="15" t="s">
        <v>832</v>
      </c>
      <c r="G79" s="15">
        <v>0</v>
      </c>
      <c r="H79" s="15" t="s">
        <v>832</v>
      </c>
      <c r="I79" s="15">
        <v>0</v>
      </c>
      <c r="J79" s="15">
        <v>0</v>
      </c>
      <c r="K79" s="15">
        <v>0</v>
      </c>
      <c r="L79" s="15" t="s">
        <v>832</v>
      </c>
      <c r="M79" s="15">
        <v>0</v>
      </c>
      <c r="N79" s="15" t="s">
        <v>832</v>
      </c>
      <c r="O79" s="15">
        <v>0</v>
      </c>
      <c r="P79" s="15" t="s">
        <v>832</v>
      </c>
      <c r="Q79" s="15">
        <v>0</v>
      </c>
      <c r="R79" s="15" t="s">
        <v>832</v>
      </c>
      <c r="S79" s="15">
        <v>0</v>
      </c>
      <c r="T79" s="15"/>
    </row>
    <row r="80" spans="1:20" s="29" customFormat="1" ht="71.25">
      <c r="A80" s="16" t="s">
        <v>822</v>
      </c>
      <c r="B80" s="17" t="s">
        <v>823</v>
      </c>
      <c r="C80" s="18" t="s">
        <v>761</v>
      </c>
      <c r="D80" s="15">
        <v>0</v>
      </c>
      <c r="E80" s="15">
        <v>0</v>
      </c>
      <c r="F80" s="15" t="s">
        <v>832</v>
      </c>
      <c r="G80" s="15">
        <v>0</v>
      </c>
      <c r="H80" s="15" t="s">
        <v>832</v>
      </c>
      <c r="I80" s="15">
        <v>0</v>
      </c>
      <c r="J80" s="15">
        <v>0</v>
      </c>
      <c r="K80" s="15">
        <v>0</v>
      </c>
      <c r="L80" s="15" t="s">
        <v>832</v>
      </c>
      <c r="M80" s="15">
        <v>0</v>
      </c>
      <c r="N80" s="15" t="s">
        <v>832</v>
      </c>
      <c r="O80" s="15">
        <v>0</v>
      </c>
      <c r="P80" s="15" t="s">
        <v>832</v>
      </c>
      <c r="Q80" s="15">
        <v>0</v>
      </c>
      <c r="R80" s="15" t="s">
        <v>832</v>
      </c>
      <c r="S80" s="15">
        <v>0</v>
      </c>
      <c r="T80" s="15"/>
    </row>
    <row r="81" spans="1:20" s="29" customFormat="1" ht="71.25">
      <c r="A81" s="16" t="s">
        <v>824</v>
      </c>
      <c r="B81" s="17" t="s">
        <v>825</v>
      </c>
      <c r="C81" s="18" t="s">
        <v>761</v>
      </c>
      <c r="D81" s="15">
        <v>0</v>
      </c>
      <c r="E81" s="15">
        <v>0</v>
      </c>
      <c r="F81" s="15" t="s">
        <v>832</v>
      </c>
      <c r="G81" s="15">
        <v>0</v>
      </c>
      <c r="H81" s="15" t="s">
        <v>832</v>
      </c>
      <c r="I81" s="15">
        <v>0</v>
      </c>
      <c r="J81" s="15">
        <v>0</v>
      </c>
      <c r="K81" s="15">
        <v>0</v>
      </c>
      <c r="L81" s="15" t="s">
        <v>832</v>
      </c>
      <c r="M81" s="15">
        <v>0</v>
      </c>
      <c r="N81" s="15" t="s">
        <v>832</v>
      </c>
      <c r="O81" s="15">
        <v>0</v>
      </c>
      <c r="P81" s="15" t="s">
        <v>832</v>
      </c>
      <c r="Q81" s="15">
        <v>0</v>
      </c>
      <c r="R81" s="15" t="s">
        <v>832</v>
      </c>
      <c r="S81" s="15">
        <v>0</v>
      </c>
      <c r="T81" s="15"/>
    </row>
    <row r="82" spans="1:20" s="29" customFormat="1" ht="42.75">
      <c r="A82" s="16" t="s">
        <v>123</v>
      </c>
      <c r="B82" s="17" t="s">
        <v>826</v>
      </c>
      <c r="C82" s="18" t="s">
        <v>761</v>
      </c>
      <c r="D82" s="15">
        <v>0</v>
      </c>
      <c r="E82" s="15">
        <v>0</v>
      </c>
      <c r="F82" s="15" t="s">
        <v>832</v>
      </c>
      <c r="G82" s="15">
        <v>0</v>
      </c>
      <c r="H82" s="15" t="s">
        <v>832</v>
      </c>
      <c r="I82" s="15">
        <v>0</v>
      </c>
      <c r="J82" s="15">
        <v>0</v>
      </c>
      <c r="K82" s="15">
        <v>0</v>
      </c>
      <c r="L82" s="15" t="s">
        <v>832</v>
      </c>
      <c r="M82" s="15">
        <v>0</v>
      </c>
      <c r="N82" s="15" t="s">
        <v>832</v>
      </c>
      <c r="O82" s="15">
        <v>0</v>
      </c>
      <c r="P82" s="15" t="s">
        <v>832</v>
      </c>
      <c r="Q82" s="15">
        <v>0</v>
      </c>
      <c r="R82" s="15" t="s">
        <v>832</v>
      </c>
      <c r="S82" s="15">
        <v>0</v>
      </c>
      <c r="T82" s="15"/>
    </row>
    <row r="83" spans="1:20" s="29" customFormat="1" ht="57">
      <c r="A83" s="16" t="s">
        <v>125</v>
      </c>
      <c r="B83" s="17" t="s">
        <v>827</v>
      </c>
      <c r="C83" s="18" t="s">
        <v>761</v>
      </c>
      <c r="D83" s="15">
        <v>0</v>
      </c>
      <c r="E83" s="15">
        <v>0</v>
      </c>
      <c r="F83" s="15" t="s">
        <v>832</v>
      </c>
      <c r="G83" s="15">
        <v>0</v>
      </c>
      <c r="H83" s="15" t="s">
        <v>832</v>
      </c>
      <c r="I83" s="15">
        <v>0</v>
      </c>
      <c r="J83" s="15">
        <v>0</v>
      </c>
      <c r="K83" s="15">
        <v>0</v>
      </c>
      <c r="L83" s="15" t="s">
        <v>832</v>
      </c>
      <c r="M83" s="15">
        <v>0</v>
      </c>
      <c r="N83" s="15" t="s">
        <v>832</v>
      </c>
      <c r="O83" s="15">
        <v>0</v>
      </c>
      <c r="P83" s="15" t="s">
        <v>832</v>
      </c>
      <c r="Q83" s="15">
        <v>0</v>
      </c>
      <c r="R83" s="15" t="s">
        <v>832</v>
      </c>
      <c r="S83" s="15">
        <v>0</v>
      </c>
      <c r="T83" s="15"/>
    </row>
    <row r="84" spans="1:20" s="29" customFormat="1" ht="28.5">
      <c r="A84" s="16" t="s">
        <v>127</v>
      </c>
      <c r="B84" s="17" t="s">
        <v>828</v>
      </c>
      <c r="C84" s="18" t="s">
        <v>761</v>
      </c>
      <c r="D84" s="15">
        <v>0</v>
      </c>
      <c r="E84" s="15">
        <v>0</v>
      </c>
      <c r="F84" s="15" t="s">
        <v>832</v>
      </c>
      <c r="G84" s="15">
        <v>0</v>
      </c>
      <c r="H84" s="15" t="s">
        <v>832</v>
      </c>
      <c r="I84" s="15">
        <v>0</v>
      </c>
      <c r="J84" s="15">
        <v>0</v>
      </c>
      <c r="K84" s="15">
        <v>0</v>
      </c>
      <c r="L84" s="15" t="s">
        <v>832</v>
      </c>
      <c r="M84" s="15">
        <v>0</v>
      </c>
      <c r="N84" s="15" t="s">
        <v>832</v>
      </c>
      <c r="O84" s="15">
        <v>0</v>
      </c>
      <c r="P84" s="15" t="s">
        <v>832</v>
      </c>
      <c r="Q84" s="15">
        <v>0</v>
      </c>
      <c r="R84" s="15" t="s">
        <v>832</v>
      </c>
      <c r="S84" s="15">
        <v>0</v>
      </c>
      <c r="T84" s="15"/>
    </row>
    <row r="85" spans="1:20" s="2" customFormat="1" ht="24.75" customHeight="1">
      <c r="A85" s="77"/>
      <c r="B85" s="78"/>
      <c r="C85" s="79"/>
      <c r="D85" s="11"/>
      <c r="E85" s="11"/>
      <c r="F85" s="11"/>
      <c r="G85" s="11"/>
      <c r="H85" s="11"/>
      <c r="I85" s="11"/>
      <c r="J85" s="11"/>
      <c r="K85" s="11"/>
      <c r="L85" s="11"/>
      <c r="M85" s="15"/>
      <c r="N85" s="11"/>
      <c r="O85" s="11"/>
      <c r="P85" s="11"/>
      <c r="Q85" s="11"/>
      <c r="R85" s="11"/>
      <c r="S85" s="11"/>
      <c r="T85" s="65"/>
    </row>
    <row r="86" spans="1:20" ht="39.75" customHeight="1">
      <c r="A86" s="99" t="s">
        <v>33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</row>
    <row r="87" spans="1:20" ht="39.75" customHeight="1">
      <c r="A87" s="5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43"/>
      <c r="O87" s="43"/>
      <c r="P87" s="43"/>
      <c r="Q87" s="43"/>
      <c r="R87" s="43"/>
      <c r="S87" s="43"/>
      <c r="T87" s="2"/>
    </row>
    <row r="88" spans="1:20" ht="39.75" customHeight="1">
      <c r="A88" s="51"/>
    </row>
    <row r="89" spans="1:20" ht="39.75" customHeight="1">
      <c r="A89" s="55"/>
    </row>
    <row r="90" spans="1:20" ht="39.75" customHeight="1"/>
    <row r="91" spans="1:20" ht="39.75" customHeight="1"/>
    <row r="92" spans="1:20" ht="39.75" customHeight="1"/>
    <row r="93" spans="1:20" ht="39.75" customHeight="1"/>
    <row r="94" spans="1:20" ht="39.75" customHeight="1"/>
    <row r="95" spans="1:20" ht="39.75" customHeight="1"/>
    <row r="96" spans="1:20" ht="39.75" customHeight="1"/>
    <row r="97" ht="39.75" customHeight="1"/>
    <row r="98" ht="39.75" customHeight="1"/>
    <row r="99" ht="39.75" customHeight="1"/>
    <row r="100" ht="39.75" customHeight="1"/>
    <row r="101" ht="39.75" customHeight="1"/>
    <row r="102" ht="39.75" customHeight="1"/>
    <row r="103" ht="39.75" customHeight="1"/>
    <row r="104" ht="39.75" customHeight="1"/>
    <row r="105" ht="39.75" customHeight="1"/>
    <row r="106" ht="39.75" customHeight="1"/>
    <row r="107" ht="39.75" customHeight="1"/>
    <row r="108" ht="39.75" customHeight="1"/>
    <row r="109" ht="39.75" customHeight="1"/>
    <row r="110" ht="39.75" customHeight="1"/>
    <row r="111" ht="39.75" customHeight="1"/>
    <row r="112" ht="39.75" customHeight="1"/>
    <row r="113" ht="39.75" customHeight="1"/>
    <row r="114" ht="39.75" customHeight="1"/>
    <row r="115" ht="39.75" customHeight="1"/>
    <row r="116" ht="39.75" customHeight="1"/>
    <row r="117" ht="39.75" customHeight="1"/>
    <row r="118" ht="39.75" customHeight="1"/>
    <row r="119" ht="39.75" customHeight="1"/>
    <row r="120" ht="39.75" customHeight="1"/>
    <row r="121" ht="39.75" customHeight="1"/>
    <row r="122" ht="39.75" customHeight="1"/>
    <row r="123" ht="39.75" customHeight="1"/>
    <row r="124" ht="39.75" customHeight="1"/>
    <row r="125" ht="39.75" customHeight="1"/>
    <row r="126" ht="39.75" customHeight="1"/>
    <row r="127" ht="39.75" customHeight="1"/>
    <row r="128" ht="39.75" customHeight="1"/>
    <row r="129" ht="39.75" customHeight="1"/>
    <row r="130" ht="39.75" customHeight="1"/>
    <row r="131" ht="39.75" customHeight="1"/>
    <row r="132" ht="39.75" customHeight="1"/>
    <row r="133" ht="39.75" customHeight="1"/>
    <row r="134" ht="39.75" customHeight="1"/>
    <row r="135" ht="39.75" customHeight="1"/>
    <row r="136" ht="39.75" customHeight="1"/>
    <row r="137" ht="39.75" customHeight="1"/>
    <row r="138" ht="39.75" customHeight="1"/>
  </sheetData>
  <mergeCells count="27">
    <mergeCell ref="F13:G14"/>
    <mergeCell ref="A13:A15"/>
    <mergeCell ref="B13:B15"/>
    <mergeCell ref="C13:C15"/>
    <mergeCell ref="D13:D15"/>
    <mergeCell ref="E13:E15"/>
    <mergeCell ref="A3:T3"/>
    <mergeCell ref="A4:T4"/>
    <mergeCell ref="A5:T5"/>
    <mergeCell ref="A6:T6"/>
    <mergeCell ref="A7:T7"/>
    <mergeCell ref="A86:T86"/>
    <mergeCell ref="P14:Q14"/>
    <mergeCell ref="R14:S14"/>
    <mergeCell ref="A8:T8"/>
    <mergeCell ref="A9:T9"/>
    <mergeCell ref="A10:T10"/>
    <mergeCell ref="A11:T11"/>
    <mergeCell ref="A12:T12"/>
    <mergeCell ref="A18:C18"/>
    <mergeCell ref="H13:I14"/>
    <mergeCell ref="J13:M13"/>
    <mergeCell ref="N13:O14"/>
    <mergeCell ref="P13:S13"/>
    <mergeCell ref="T13:T15"/>
    <mergeCell ref="J14:K14"/>
    <mergeCell ref="L14:M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4:W86"/>
  <sheetViews>
    <sheetView workbookViewId="0">
      <selection activeCell="F61" sqref="F61"/>
    </sheetView>
  </sheetViews>
  <sheetFormatPr defaultRowHeight="15"/>
  <cols>
    <col min="1" max="1" width="12.42578125" style="3" customWidth="1"/>
    <col min="2" max="2" width="30" style="3" customWidth="1"/>
    <col min="3" max="3" width="23.7109375" style="3" customWidth="1"/>
    <col min="4" max="4" width="13.5703125" style="3" customWidth="1"/>
    <col min="5" max="5" width="17.28515625" style="3" customWidth="1"/>
    <col min="6" max="6" width="8.28515625" style="3" customWidth="1"/>
    <col min="7" max="7" width="7.28515625" style="3" customWidth="1"/>
    <col min="8" max="10" width="7" style="3" customWidth="1"/>
    <col min="11" max="11" width="8.7109375" style="147" customWidth="1"/>
    <col min="12" max="12" width="18.7109375" style="3" customWidth="1"/>
    <col min="13" max="13" width="9.140625" style="3"/>
    <col min="14" max="14" width="6.85546875" style="3" customWidth="1"/>
    <col min="15" max="17" width="7.42578125" style="3" customWidth="1"/>
    <col min="18" max="18" width="8.28515625" style="3" customWidth="1"/>
    <col min="19" max="19" width="15" style="3" customWidth="1"/>
    <col min="20" max="20" width="9.140625" style="3"/>
    <col min="21" max="21" width="12.28515625" style="3" customWidth="1"/>
    <col min="22" max="22" width="13.140625" style="3" customWidth="1"/>
    <col min="23" max="23" width="18.42578125" style="3" customWidth="1"/>
    <col min="24" max="16384" width="9.140625" style="3"/>
  </cols>
  <sheetData>
    <row r="4" spans="1:23" s="5" customFormat="1" ht="16.5">
      <c r="A4" s="91" t="s">
        <v>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s="5" customFormat="1" ht="16.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s="5" customFormat="1" ht="16.5">
      <c r="A6" s="91" t="s">
        <v>23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3" s="5" customFormat="1" ht="16.5">
      <c r="A7" s="90" t="s">
        <v>890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3" s="5" customFormat="1" ht="16.5">
      <c r="A8" s="90" t="s">
        <v>942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</row>
    <row r="9" spans="1:23" s="5" customFormat="1" ht="16.5">
      <c r="A9" s="90" t="s">
        <v>829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  <row r="10" spans="1:23" s="5" customFormat="1" ht="16.5">
      <c r="A10" s="90" t="s">
        <v>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</row>
    <row r="11" spans="1:23" s="5" customFormat="1" ht="16.5">
      <c r="A11" s="90" t="s">
        <v>903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  <row r="12" spans="1:23" s="5" customFormat="1" ht="16.5">
      <c r="A12" s="90" t="s">
        <v>831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spans="1:23" s="5" customFormat="1" ht="16.5">
      <c r="A13" s="90" t="s">
        <v>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</row>
    <row r="14" spans="1:23" ht="171" customHeight="1">
      <c r="A14" s="86" t="s">
        <v>6</v>
      </c>
      <c r="B14" s="86" t="s">
        <v>7</v>
      </c>
      <c r="C14" s="86" t="s">
        <v>8</v>
      </c>
      <c r="D14" s="86" t="s">
        <v>35</v>
      </c>
      <c r="E14" s="86" t="s">
        <v>943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 t="s">
        <v>944</v>
      </c>
      <c r="T14" s="86"/>
      <c r="U14" s="86"/>
      <c r="V14" s="86"/>
      <c r="W14" s="86" t="s">
        <v>26</v>
      </c>
    </row>
    <row r="15" spans="1:23">
      <c r="A15" s="86"/>
      <c r="B15" s="86"/>
      <c r="C15" s="86"/>
      <c r="D15" s="86"/>
      <c r="E15" s="86" t="s">
        <v>12</v>
      </c>
      <c r="F15" s="86"/>
      <c r="G15" s="86"/>
      <c r="H15" s="86"/>
      <c r="I15" s="86"/>
      <c r="J15" s="86"/>
      <c r="K15" s="86"/>
      <c r="L15" s="86" t="s">
        <v>13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</row>
    <row r="16" spans="1:23" ht="30" customHeight="1">
      <c r="A16" s="86"/>
      <c r="B16" s="86"/>
      <c r="C16" s="86"/>
      <c r="D16" s="86"/>
      <c r="E16" s="75" t="s">
        <v>36</v>
      </c>
      <c r="F16" s="86" t="s">
        <v>37</v>
      </c>
      <c r="G16" s="86"/>
      <c r="H16" s="86"/>
      <c r="I16" s="86"/>
      <c r="J16" s="86"/>
      <c r="K16" s="86"/>
      <c r="L16" s="75" t="s">
        <v>36</v>
      </c>
      <c r="M16" s="86" t="s">
        <v>37</v>
      </c>
      <c r="N16" s="86"/>
      <c r="O16" s="86"/>
      <c r="P16" s="86"/>
      <c r="Q16" s="86"/>
      <c r="R16" s="86"/>
      <c r="S16" s="104" t="s">
        <v>36</v>
      </c>
      <c r="T16" s="101"/>
      <c r="U16" s="104" t="s">
        <v>37</v>
      </c>
      <c r="V16" s="101"/>
      <c r="W16" s="86"/>
    </row>
    <row r="17" spans="1:23" ht="72" customHeight="1">
      <c r="A17" s="86"/>
      <c r="B17" s="86"/>
      <c r="C17" s="86"/>
      <c r="D17" s="86"/>
      <c r="E17" s="76" t="s">
        <v>27</v>
      </c>
      <c r="F17" s="76" t="s">
        <v>27</v>
      </c>
      <c r="G17" s="76" t="s">
        <v>38</v>
      </c>
      <c r="H17" s="76" t="s">
        <v>39</v>
      </c>
      <c r="I17" s="76" t="s">
        <v>40</v>
      </c>
      <c r="J17" s="76" t="s">
        <v>41</v>
      </c>
      <c r="K17" s="145" t="s">
        <v>888</v>
      </c>
      <c r="L17" s="76" t="s">
        <v>27</v>
      </c>
      <c r="M17" s="76" t="s">
        <v>27</v>
      </c>
      <c r="N17" s="76" t="s">
        <v>38</v>
      </c>
      <c r="O17" s="76" t="s">
        <v>39</v>
      </c>
      <c r="P17" s="76" t="s">
        <v>40</v>
      </c>
      <c r="Q17" s="76" t="s">
        <v>41</v>
      </c>
      <c r="R17" s="76" t="s">
        <v>888</v>
      </c>
      <c r="S17" s="75" t="s">
        <v>27</v>
      </c>
      <c r="T17" s="75" t="s">
        <v>19</v>
      </c>
      <c r="U17" s="75" t="s">
        <v>27</v>
      </c>
      <c r="V17" s="75" t="s">
        <v>19</v>
      </c>
      <c r="W17" s="86"/>
    </row>
    <row r="18" spans="1:23" s="56" customForma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146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  <c r="R18" s="4">
        <v>18</v>
      </c>
      <c r="S18" s="4">
        <v>19</v>
      </c>
      <c r="T18" s="4">
        <v>20</v>
      </c>
      <c r="U18" s="4">
        <v>21</v>
      </c>
      <c r="V18" s="4">
        <v>22</v>
      </c>
      <c r="W18" s="4">
        <v>23</v>
      </c>
    </row>
    <row r="19" spans="1:23">
      <c r="A19" s="75" t="s">
        <v>20</v>
      </c>
      <c r="B19" s="75" t="s">
        <v>20</v>
      </c>
      <c r="C19" s="75" t="s">
        <v>20</v>
      </c>
      <c r="D19" s="75" t="s">
        <v>20</v>
      </c>
      <c r="E19" s="75" t="s">
        <v>20</v>
      </c>
      <c r="F19" s="75" t="s">
        <v>20</v>
      </c>
      <c r="G19" s="75" t="s">
        <v>20</v>
      </c>
      <c r="H19" s="75" t="s">
        <v>20</v>
      </c>
      <c r="I19" s="75" t="s">
        <v>20</v>
      </c>
      <c r="J19" s="75" t="s">
        <v>20</v>
      </c>
      <c r="K19" s="38" t="s">
        <v>20</v>
      </c>
      <c r="L19" s="75" t="s">
        <v>20</v>
      </c>
      <c r="M19" s="75" t="s">
        <v>20</v>
      </c>
      <c r="N19" s="75" t="s">
        <v>20</v>
      </c>
      <c r="O19" s="75" t="s">
        <v>20</v>
      </c>
      <c r="P19" s="75" t="s">
        <v>20</v>
      </c>
      <c r="Q19" s="75" t="s">
        <v>20</v>
      </c>
      <c r="R19" s="75" t="s">
        <v>20</v>
      </c>
      <c r="S19" s="75" t="s">
        <v>20</v>
      </c>
      <c r="T19" s="75" t="s">
        <v>20</v>
      </c>
      <c r="U19" s="75" t="s">
        <v>20</v>
      </c>
      <c r="V19" s="75" t="s">
        <v>20</v>
      </c>
      <c r="W19" s="75" t="s">
        <v>20</v>
      </c>
    </row>
    <row r="20" spans="1:23" s="2" customFormat="1" ht="24.75" customHeight="1">
      <c r="A20" s="83" t="s">
        <v>32</v>
      </c>
      <c r="B20" s="84"/>
      <c r="C20" s="85"/>
      <c r="D20" s="11">
        <f t="shared" ref="D20" si="0">D21+D22+D23+D24+D25+D26</f>
        <v>0</v>
      </c>
      <c r="E20" s="11">
        <f>E21+E22+E23+E24+E25+E26</f>
        <v>0</v>
      </c>
      <c r="F20" s="11">
        <f>F21+F22+F23+F24+F25+F26</f>
        <v>3.2139758166666668</v>
      </c>
      <c r="G20" s="11">
        <f>G22</f>
        <v>0</v>
      </c>
      <c r="H20" s="11">
        <v>0</v>
      </c>
      <c r="I20" s="11">
        <f>I22+I24</f>
        <v>3.9949999999999997</v>
      </c>
      <c r="J20" s="11">
        <v>0</v>
      </c>
      <c r="K20" s="36">
        <f>K22</f>
        <v>33</v>
      </c>
      <c r="L20" s="11" t="s">
        <v>832</v>
      </c>
      <c r="M20" s="15">
        <f>M22+M24</f>
        <v>3.4686939300000001</v>
      </c>
      <c r="N20" s="11">
        <f>N22</f>
        <v>0</v>
      </c>
      <c r="O20" s="11">
        <v>0</v>
      </c>
      <c r="P20" s="11">
        <f>P22+P24</f>
        <v>3.9949999999999997</v>
      </c>
      <c r="Q20" s="11">
        <v>0</v>
      </c>
      <c r="R20" s="36">
        <f>R22</f>
        <v>33</v>
      </c>
      <c r="S20" s="11">
        <v>0</v>
      </c>
      <c r="T20" s="11">
        <v>0</v>
      </c>
      <c r="U20" s="11">
        <v>0</v>
      </c>
      <c r="V20" s="11">
        <v>0</v>
      </c>
      <c r="W20" s="148"/>
    </row>
    <row r="21" spans="1:23" s="29" customFormat="1" ht="28.5">
      <c r="A21" s="12" t="s">
        <v>759</v>
      </c>
      <c r="B21" s="13" t="s">
        <v>760</v>
      </c>
      <c r="C21" s="14" t="s">
        <v>761</v>
      </c>
      <c r="D21" s="15">
        <v>0</v>
      </c>
      <c r="E21" s="15">
        <v>0</v>
      </c>
      <c r="F21" s="15">
        <v>0</v>
      </c>
      <c r="G21" s="11">
        <v>0</v>
      </c>
      <c r="H21" s="11">
        <v>0</v>
      </c>
      <c r="I21" s="11">
        <v>0</v>
      </c>
      <c r="J21" s="11">
        <v>0</v>
      </c>
      <c r="K21" s="36">
        <v>0</v>
      </c>
      <c r="L21" s="15" t="s">
        <v>832</v>
      </c>
      <c r="M21" s="15">
        <v>0</v>
      </c>
      <c r="N21" s="11">
        <v>0</v>
      </c>
      <c r="O21" s="11">
        <v>0</v>
      </c>
      <c r="P21" s="11">
        <v>0</v>
      </c>
      <c r="Q21" s="11">
        <v>0</v>
      </c>
      <c r="R21" s="36">
        <v>0</v>
      </c>
      <c r="S21" s="15">
        <v>0</v>
      </c>
      <c r="T21" s="15">
        <v>0</v>
      </c>
      <c r="U21" s="15">
        <v>0</v>
      </c>
      <c r="V21" s="15">
        <v>0</v>
      </c>
      <c r="W21" s="149"/>
    </row>
    <row r="22" spans="1:23" s="29" customFormat="1" ht="42.75">
      <c r="A22" s="12" t="s">
        <v>762</v>
      </c>
      <c r="B22" s="13" t="s">
        <v>763</v>
      </c>
      <c r="C22" s="14" t="s">
        <v>761</v>
      </c>
      <c r="D22" s="15">
        <f>D48</f>
        <v>0</v>
      </c>
      <c r="E22" s="15">
        <f>E48</f>
        <v>0</v>
      </c>
      <c r="F22" s="15">
        <f>F48</f>
        <v>3.2139758166666668</v>
      </c>
      <c r="G22" s="11">
        <f>G48</f>
        <v>0</v>
      </c>
      <c r="H22" s="11">
        <f>H48</f>
        <v>0</v>
      </c>
      <c r="I22" s="11">
        <f>I27</f>
        <v>3.9949999999999997</v>
      </c>
      <c r="J22" s="11">
        <f>J48</f>
        <v>0</v>
      </c>
      <c r="K22" s="36">
        <f>K27</f>
        <v>33</v>
      </c>
      <c r="L22" s="15" t="s">
        <v>832</v>
      </c>
      <c r="M22" s="15">
        <f>M27</f>
        <v>3.4686939300000001</v>
      </c>
      <c r="N22" s="11">
        <f>N48</f>
        <v>0</v>
      </c>
      <c r="O22" s="11">
        <f>O48</f>
        <v>0</v>
      </c>
      <c r="P22" s="11">
        <f>P27</f>
        <v>3.9949999999999997</v>
      </c>
      <c r="Q22" s="11">
        <f>Q48</f>
        <v>0</v>
      </c>
      <c r="R22" s="36">
        <f>R27</f>
        <v>33</v>
      </c>
      <c r="S22" s="15">
        <v>0</v>
      </c>
      <c r="T22" s="15">
        <v>0</v>
      </c>
      <c r="U22" s="15">
        <v>0</v>
      </c>
      <c r="V22" s="15">
        <v>0</v>
      </c>
      <c r="W22" s="149"/>
    </row>
    <row r="23" spans="1:23" s="29" customFormat="1" ht="85.5">
      <c r="A23" s="12" t="s">
        <v>764</v>
      </c>
      <c r="B23" s="13" t="s">
        <v>765</v>
      </c>
      <c r="C23" s="14" t="s">
        <v>761</v>
      </c>
      <c r="D23" s="15">
        <v>0</v>
      </c>
      <c r="E23" s="15">
        <v>0</v>
      </c>
      <c r="F23" s="15">
        <v>0</v>
      </c>
      <c r="G23" s="11">
        <v>0</v>
      </c>
      <c r="H23" s="11">
        <v>0</v>
      </c>
      <c r="I23" s="11">
        <v>0</v>
      </c>
      <c r="J23" s="11">
        <v>0</v>
      </c>
      <c r="K23" s="36">
        <v>0</v>
      </c>
      <c r="L23" s="15" t="s">
        <v>832</v>
      </c>
      <c r="M23" s="15">
        <v>0</v>
      </c>
      <c r="N23" s="11">
        <v>0</v>
      </c>
      <c r="O23" s="11">
        <v>0</v>
      </c>
      <c r="P23" s="11">
        <v>0</v>
      </c>
      <c r="Q23" s="11">
        <v>0</v>
      </c>
      <c r="R23" s="36">
        <v>0</v>
      </c>
      <c r="S23" s="15">
        <v>0</v>
      </c>
      <c r="T23" s="15">
        <v>0</v>
      </c>
      <c r="U23" s="15">
        <v>0</v>
      </c>
      <c r="V23" s="15">
        <v>0</v>
      </c>
      <c r="W23" s="149"/>
    </row>
    <row r="24" spans="1:23" s="29" customFormat="1" ht="57">
      <c r="A24" s="12" t="s">
        <v>766</v>
      </c>
      <c r="B24" s="13" t="s">
        <v>767</v>
      </c>
      <c r="C24" s="14" t="s">
        <v>761</v>
      </c>
      <c r="D24" s="15">
        <f t="shared" ref="D24:E24" si="1">D84</f>
        <v>0</v>
      </c>
      <c r="E24" s="15">
        <f>E84</f>
        <v>0</v>
      </c>
      <c r="F24" s="15">
        <f>F84</f>
        <v>0</v>
      </c>
      <c r="G24" s="11">
        <v>0</v>
      </c>
      <c r="H24" s="11">
        <v>0</v>
      </c>
      <c r="I24" s="11">
        <f>I84</f>
        <v>0</v>
      </c>
      <c r="J24" s="11">
        <v>0</v>
      </c>
      <c r="K24" s="36">
        <v>0</v>
      </c>
      <c r="L24" s="15" t="s">
        <v>832</v>
      </c>
      <c r="M24" s="15">
        <v>0</v>
      </c>
      <c r="N24" s="11">
        <v>0</v>
      </c>
      <c r="O24" s="11">
        <v>0</v>
      </c>
      <c r="P24" s="11">
        <f>P84</f>
        <v>0</v>
      </c>
      <c r="Q24" s="11">
        <v>0</v>
      </c>
      <c r="R24" s="36">
        <v>0</v>
      </c>
      <c r="S24" s="15">
        <v>0</v>
      </c>
      <c r="T24" s="15">
        <v>0</v>
      </c>
      <c r="U24" s="15">
        <v>0</v>
      </c>
      <c r="V24" s="15">
        <v>0</v>
      </c>
      <c r="W24" s="149"/>
    </row>
    <row r="25" spans="1:23" s="29" customFormat="1" ht="71.25">
      <c r="A25" s="12" t="s">
        <v>768</v>
      </c>
      <c r="B25" s="13" t="s">
        <v>769</v>
      </c>
      <c r="C25" s="14" t="s">
        <v>761</v>
      </c>
      <c r="D25" s="15">
        <v>0</v>
      </c>
      <c r="E25" s="15">
        <v>0</v>
      </c>
      <c r="F25" s="15">
        <v>0</v>
      </c>
      <c r="G25" s="11">
        <v>0</v>
      </c>
      <c r="H25" s="11">
        <v>0</v>
      </c>
      <c r="I25" s="11">
        <v>0</v>
      </c>
      <c r="J25" s="11">
        <v>0</v>
      </c>
      <c r="K25" s="36">
        <v>0</v>
      </c>
      <c r="L25" s="15" t="s">
        <v>832</v>
      </c>
      <c r="M25" s="15">
        <v>0</v>
      </c>
      <c r="N25" s="11">
        <v>0</v>
      </c>
      <c r="O25" s="11">
        <v>0</v>
      </c>
      <c r="P25" s="11">
        <v>0</v>
      </c>
      <c r="Q25" s="11">
        <v>0</v>
      </c>
      <c r="R25" s="36">
        <v>0</v>
      </c>
      <c r="S25" s="15">
        <v>0</v>
      </c>
      <c r="T25" s="15">
        <v>0</v>
      </c>
      <c r="U25" s="15">
        <v>0</v>
      </c>
      <c r="V25" s="15">
        <v>0</v>
      </c>
      <c r="W25" s="149"/>
    </row>
    <row r="26" spans="1:23" s="29" customFormat="1" ht="28.5">
      <c r="A26" s="12" t="s">
        <v>770</v>
      </c>
      <c r="B26" s="13" t="s">
        <v>771</v>
      </c>
      <c r="C26" s="14" t="s">
        <v>761</v>
      </c>
      <c r="D26" s="15">
        <v>0</v>
      </c>
      <c r="E26" s="15">
        <v>0</v>
      </c>
      <c r="F26" s="15">
        <v>0</v>
      </c>
      <c r="G26" s="11">
        <v>0</v>
      </c>
      <c r="H26" s="11">
        <v>0</v>
      </c>
      <c r="I26" s="11">
        <v>0</v>
      </c>
      <c r="J26" s="11">
        <v>0</v>
      </c>
      <c r="K26" s="36">
        <v>0</v>
      </c>
      <c r="L26" s="15" t="s">
        <v>832</v>
      </c>
      <c r="M26" s="15">
        <v>0</v>
      </c>
      <c r="N26" s="11">
        <v>0</v>
      </c>
      <c r="O26" s="11">
        <v>0</v>
      </c>
      <c r="P26" s="11">
        <v>0</v>
      </c>
      <c r="Q26" s="11">
        <v>0</v>
      </c>
      <c r="R26" s="36">
        <v>0</v>
      </c>
      <c r="S26" s="15">
        <v>0</v>
      </c>
      <c r="T26" s="15">
        <v>0</v>
      </c>
      <c r="U26" s="15">
        <v>0</v>
      </c>
      <c r="V26" s="15">
        <v>0</v>
      </c>
      <c r="W26" s="149"/>
    </row>
    <row r="27" spans="1:23" s="29" customFormat="1">
      <c r="A27" s="46" t="s">
        <v>772</v>
      </c>
      <c r="B27" s="47" t="s">
        <v>773</v>
      </c>
      <c r="C27" s="48" t="s">
        <v>761</v>
      </c>
      <c r="D27" s="15">
        <f t="shared" ref="D27" si="2">D48+D84</f>
        <v>0</v>
      </c>
      <c r="E27" s="15">
        <f>E48+E81+E84+E85+E86</f>
        <v>0</v>
      </c>
      <c r="F27" s="15">
        <f>F48+F81+F84+F85+F86</f>
        <v>3.2139758166666668</v>
      </c>
      <c r="G27" s="15">
        <f>G49</f>
        <v>0</v>
      </c>
      <c r="H27" s="15">
        <v>0</v>
      </c>
      <c r="I27" s="15">
        <f>I63</f>
        <v>3.9949999999999997</v>
      </c>
      <c r="J27" s="15">
        <v>0</v>
      </c>
      <c r="K27" s="24">
        <f>K49</f>
        <v>33</v>
      </c>
      <c r="L27" s="15" t="s">
        <v>832</v>
      </c>
      <c r="M27" s="15">
        <f>M48</f>
        <v>3.4686939300000001</v>
      </c>
      <c r="N27" s="15">
        <f>N49</f>
        <v>0</v>
      </c>
      <c r="O27" s="15">
        <v>0</v>
      </c>
      <c r="P27" s="15">
        <f>P63</f>
        <v>3.9949999999999997</v>
      </c>
      <c r="Q27" s="15">
        <v>0</v>
      </c>
      <c r="R27" s="24">
        <f>R49</f>
        <v>33</v>
      </c>
      <c r="S27" s="15">
        <v>0</v>
      </c>
      <c r="T27" s="15">
        <v>0</v>
      </c>
      <c r="U27" s="15">
        <v>0</v>
      </c>
      <c r="V27" s="15">
        <v>0</v>
      </c>
      <c r="W27" s="149"/>
    </row>
    <row r="28" spans="1:23" s="29" customFormat="1" ht="42.75">
      <c r="A28" s="16" t="s">
        <v>112</v>
      </c>
      <c r="B28" s="17" t="s">
        <v>774</v>
      </c>
      <c r="C28" s="18" t="s">
        <v>761</v>
      </c>
      <c r="D28" s="15">
        <v>0</v>
      </c>
      <c r="E28" s="15">
        <v>0</v>
      </c>
      <c r="F28" s="15">
        <v>0</v>
      </c>
      <c r="G28" s="11">
        <v>0</v>
      </c>
      <c r="H28" s="11">
        <v>0</v>
      </c>
      <c r="I28" s="11">
        <v>0</v>
      </c>
      <c r="J28" s="11">
        <v>0</v>
      </c>
      <c r="K28" s="36">
        <v>0</v>
      </c>
      <c r="L28" s="15" t="s">
        <v>832</v>
      </c>
      <c r="M28" s="15">
        <v>0</v>
      </c>
      <c r="N28" s="11">
        <v>0</v>
      </c>
      <c r="O28" s="11">
        <v>0</v>
      </c>
      <c r="P28" s="11">
        <v>0</v>
      </c>
      <c r="Q28" s="11">
        <v>0</v>
      </c>
      <c r="R28" s="36">
        <v>0</v>
      </c>
      <c r="S28" s="15">
        <v>0</v>
      </c>
      <c r="T28" s="15">
        <v>0</v>
      </c>
      <c r="U28" s="15">
        <v>0</v>
      </c>
      <c r="V28" s="15">
        <v>0</v>
      </c>
      <c r="W28" s="149"/>
    </row>
    <row r="29" spans="1:23" s="29" customFormat="1" ht="71.25">
      <c r="A29" s="16" t="s">
        <v>493</v>
      </c>
      <c r="B29" s="17" t="s">
        <v>775</v>
      </c>
      <c r="C29" s="18" t="s">
        <v>761</v>
      </c>
      <c r="D29" s="15">
        <v>0</v>
      </c>
      <c r="E29" s="15">
        <v>0</v>
      </c>
      <c r="F29" s="15">
        <v>0</v>
      </c>
      <c r="G29" s="11">
        <v>0</v>
      </c>
      <c r="H29" s="11">
        <v>0</v>
      </c>
      <c r="I29" s="11">
        <v>0</v>
      </c>
      <c r="J29" s="11">
        <v>0</v>
      </c>
      <c r="K29" s="36">
        <v>0</v>
      </c>
      <c r="L29" s="15" t="s">
        <v>832</v>
      </c>
      <c r="M29" s="15">
        <v>0</v>
      </c>
      <c r="N29" s="11">
        <v>0</v>
      </c>
      <c r="O29" s="11">
        <v>0</v>
      </c>
      <c r="P29" s="11">
        <v>0</v>
      </c>
      <c r="Q29" s="11">
        <v>0</v>
      </c>
      <c r="R29" s="36">
        <v>0</v>
      </c>
      <c r="S29" s="15">
        <v>0</v>
      </c>
      <c r="T29" s="15">
        <v>0</v>
      </c>
      <c r="U29" s="15">
        <v>0</v>
      </c>
      <c r="V29" s="15">
        <v>0</v>
      </c>
      <c r="W29" s="149"/>
    </row>
    <row r="30" spans="1:23" s="29" customFormat="1" ht="114">
      <c r="A30" s="19" t="s">
        <v>495</v>
      </c>
      <c r="B30" s="20" t="s">
        <v>776</v>
      </c>
      <c r="C30" s="21" t="s">
        <v>761</v>
      </c>
      <c r="D30" s="15">
        <v>0</v>
      </c>
      <c r="E30" s="15">
        <v>0</v>
      </c>
      <c r="F30" s="15">
        <v>0</v>
      </c>
      <c r="G30" s="11">
        <v>0</v>
      </c>
      <c r="H30" s="11">
        <v>0</v>
      </c>
      <c r="I30" s="11">
        <v>0</v>
      </c>
      <c r="J30" s="11">
        <v>0</v>
      </c>
      <c r="K30" s="36">
        <v>0</v>
      </c>
      <c r="L30" s="15" t="s">
        <v>832</v>
      </c>
      <c r="M30" s="15">
        <v>0</v>
      </c>
      <c r="N30" s="11">
        <v>0</v>
      </c>
      <c r="O30" s="11">
        <v>0</v>
      </c>
      <c r="P30" s="11">
        <v>0</v>
      </c>
      <c r="Q30" s="11">
        <v>0</v>
      </c>
      <c r="R30" s="36">
        <v>0</v>
      </c>
      <c r="S30" s="15">
        <v>0</v>
      </c>
      <c r="T30" s="15">
        <v>0</v>
      </c>
      <c r="U30" s="15">
        <v>0</v>
      </c>
      <c r="V30" s="15">
        <v>0</v>
      </c>
      <c r="W30" s="149"/>
    </row>
    <row r="31" spans="1:23" s="29" customFormat="1" ht="114">
      <c r="A31" s="19" t="s">
        <v>500</v>
      </c>
      <c r="B31" s="20" t="s">
        <v>777</v>
      </c>
      <c r="C31" s="21" t="s">
        <v>761</v>
      </c>
      <c r="D31" s="15">
        <v>0</v>
      </c>
      <c r="E31" s="15">
        <v>0</v>
      </c>
      <c r="F31" s="15">
        <v>0</v>
      </c>
      <c r="G31" s="11">
        <v>0</v>
      </c>
      <c r="H31" s="11">
        <v>0</v>
      </c>
      <c r="I31" s="11">
        <v>0</v>
      </c>
      <c r="J31" s="11">
        <v>0</v>
      </c>
      <c r="K31" s="36">
        <v>0</v>
      </c>
      <c r="L31" s="15" t="s">
        <v>832</v>
      </c>
      <c r="M31" s="15">
        <v>0</v>
      </c>
      <c r="N31" s="11">
        <v>0</v>
      </c>
      <c r="O31" s="11">
        <v>0</v>
      </c>
      <c r="P31" s="11">
        <v>0</v>
      </c>
      <c r="Q31" s="11">
        <v>0</v>
      </c>
      <c r="R31" s="36">
        <v>0</v>
      </c>
      <c r="S31" s="15">
        <v>0</v>
      </c>
      <c r="T31" s="15">
        <v>0</v>
      </c>
      <c r="U31" s="15">
        <v>0</v>
      </c>
      <c r="V31" s="15">
        <v>0</v>
      </c>
      <c r="W31" s="149"/>
    </row>
    <row r="32" spans="1:23" s="29" customFormat="1" ht="85.5">
      <c r="A32" s="16" t="s">
        <v>502</v>
      </c>
      <c r="B32" s="17" t="s">
        <v>778</v>
      </c>
      <c r="C32" s="18" t="s">
        <v>761</v>
      </c>
      <c r="D32" s="15">
        <v>0</v>
      </c>
      <c r="E32" s="15">
        <v>0</v>
      </c>
      <c r="F32" s="15">
        <v>0</v>
      </c>
      <c r="G32" s="11">
        <v>0</v>
      </c>
      <c r="H32" s="11">
        <v>0</v>
      </c>
      <c r="I32" s="11">
        <v>0</v>
      </c>
      <c r="J32" s="11">
        <v>0</v>
      </c>
      <c r="K32" s="36">
        <v>0</v>
      </c>
      <c r="L32" s="15" t="s">
        <v>832</v>
      </c>
      <c r="M32" s="15">
        <v>0</v>
      </c>
      <c r="N32" s="11">
        <v>0</v>
      </c>
      <c r="O32" s="11">
        <v>0</v>
      </c>
      <c r="P32" s="11">
        <v>0</v>
      </c>
      <c r="Q32" s="11">
        <v>0</v>
      </c>
      <c r="R32" s="36">
        <v>0</v>
      </c>
      <c r="S32" s="15">
        <v>0</v>
      </c>
      <c r="T32" s="15">
        <v>0</v>
      </c>
      <c r="U32" s="15">
        <v>0</v>
      </c>
      <c r="V32" s="15">
        <v>0</v>
      </c>
      <c r="W32" s="149"/>
    </row>
    <row r="33" spans="1:23" s="29" customFormat="1" ht="57">
      <c r="A33" s="16" t="s">
        <v>115</v>
      </c>
      <c r="B33" s="17" t="s">
        <v>779</v>
      </c>
      <c r="C33" s="18" t="s">
        <v>761</v>
      </c>
      <c r="D33" s="15">
        <v>0</v>
      </c>
      <c r="E33" s="15">
        <v>0</v>
      </c>
      <c r="F33" s="15">
        <v>0</v>
      </c>
      <c r="G33" s="11">
        <v>0</v>
      </c>
      <c r="H33" s="11">
        <v>0</v>
      </c>
      <c r="I33" s="11">
        <v>0</v>
      </c>
      <c r="J33" s="11">
        <v>0</v>
      </c>
      <c r="K33" s="36">
        <v>0</v>
      </c>
      <c r="L33" s="15" t="s">
        <v>832</v>
      </c>
      <c r="M33" s="15">
        <v>0</v>
      </c>
      <c r="N33" s="11">
        <v>0</v>
      </c>
      <c r="O33" s="11">
        <v>0</v>
      </c>
      <c r="P33" s="11">
        <v>0</v>
      </c>
      <c r="Q33" s="11">
        <v>0</v>
      </c>
      <c r="R33" s="36">
        <v>0</v>
      </c>
      <c r="S33" s="15">
        <v>0</v>
      </c>
      <c r="T33" s="15">
        <v>0</v>
      </c>
      <c r="U33" s="15">
        <v>0</v>
      </c>
      <c r="V33" s="15">
        <v>0</v>
      </c>
      <c r="W33" s="149"/>
    </row>
    <row r="34" spans="1:23" s="29" customFormat="1" ht="99.75">
      <c r="A34" s="16" t="s">
        <v>523</v>
      </c>
      <c r="B34" s="17" t="s">
        <v>780</v>
      </c>
      <c r="C34" s="18" t="s">
        <v>761</v>
      </c>
      <c r="D34" s="15">
        <v>0</v>
      </c>
      <c r="E34" s="15">
        <v>0</v>
      </c>
      <c r="F34" s="15">
        <v>0</v>
      </c>
      <c r="G34" s="11">
        <v>0</v>
      </c>
      <c r="H34" s="11">
        <v>0</v>
      </c>
      <c r="I34" s="11">
        <v>0</v>
      </c>
      <c r="J34" s="11">
        <v>0</v>
      </c>
      <c r="K34" s="36">
        <v>0</v>
      </c>
      <c r="L34" s="15" t="s">
        <v>832</v>
      </c>
      <c r="M34" s="15">
        <v>0</v>
      </c>
      <c r="N34" s="11">
        <v>0</v>
      </c>
      <c r="O34" s="11">
        <v>0</v>
      </c>
      <c r="P34" s="11">
        <v>0</v>
      </c>
      <c r="Q34" s="11">
        <v>0</v>
      </c>
      <c r="R34" s="36">
        <v>0</v>
      </c>
      <c r="S34" s="15">
        <v>0</v>
      </c>
      <c r="T34" s="15">
        <v>0</v>
      </c>
      <c r="U34" s="15">
        <v>0</v>
      </c>
      <c r="V34" s="15">
        <v>0</v>
      </c>
      <c r="W34" s="149"/>
    </row>
    <row r="35" spans="1:23" s="29" customFormat="1" ht="71.25">
      <c r="A35" s="16" t="s">
        <v>524</v>
      </c>
      <c r="B35" s="17" t="s">
        <v>781</v>
      </c>
      <c r="C35" s="18" t="s">
        <v>761</v>
      </c>
      <c r="D35" s="15">
        <v>0</v>
      </c>
      <c r="E35" s="15">
        <v>0</v>
      </c>
      <c r="F35" s="15">
        <v>0</v>
      </c>
      <c r="G35" s="11">
        <v>0</v>
      </c>
      <c r="H35" s="11">
        <v>0</v>
      </c>
      <c r="I35" s="11">
        <v>0</v>
      </c>
      <c r="J35" s="11">
        <v>0</v>
      </c>
      <c r="K35" s="36">
        <v>0</v>
      </c>
      <c r="L35" s="15" t="s">
        <v>832</v>
      </c>
      <c r="M35" s="15">
        <v>0</v>
      </c>
      <c r="N35" s="11">
        <v>0</v>
      </c>
      <c r="O35" s="11">
        <v>0</v>
      </c>
      <c r="P35" s="11">
        <v>0</v>
      </c>
      <c r="Q35" s="11">
        <v>0</v>
      </c>
      <c r="R35" s="36">
        <v>0</v>
      </c>
      <c r="S35" s="15">
        <v>0</v>
      </c>
      <c r="T35" s="15">
        <v>0</v>
      </c>
      <c r="U35" s="15">
        <v>0</v>
      </c>
      <c r="V35" s="15">
        <v>0</v>
      </c>
      <c r="W35" s="149"/>
    </row>
    <row r="36" spans="1:23" s="29" customFormat="1" ht="71.25">
      <c r="A36" s="16" t="s">
        <v>117</v>
      </c>
      <c r="B36" s="17" t="s">
        <v>782</v>
      </c>
      <c r="C36" s="18" t="s">
        <v>761</v>
      </c>
      <c r="D36" s="15">
        <v>0</v>
      </c>
      <c r="E36" s="15">
        <v>0</v>
      </c>
      <c r="F36" s="15">
        <v>0</v>
      </c>
      <c r="G36" s="11">
        <v>0</v>
      </c>
      <c r="H36" s="11">
        <v>0</v>
      </c>
      <c r="I36" s="11">
        <v>0</v>
      </c>
      <c r="J36" s="11">
        <v>0</v>
      </c>
      <c r="K36" s="36">
        <v>0</v>
      </c>
      <c r="L36" s="15" t="s">
        <v>832</v>
      </c>
      <c r="M36" s="15">
        <v>0</v>
      </c>
      <c r="N36" s="11">
        <v>0</v>
      </c>
      <c r="O36" s="11">
        <v>0</v>
      </c>
      <c r="P36" s="11">
        <v>0</v>
      </c>
      <c r="Q36" s="11">
        <v>0</v>
      </c>
      <c r="R36" s="36">
        <v>0</v>
      </c>
      <c r="S36" s="15">
        <v>0</v>
      </c>
      <c r="T36" s="15">
        <v>0</v>
      </c>
      <c r="U36" s="15">
        <v>0</v>
      </c>
      <c r="V36" s="15">
        <v>0</v>
      </c>
      <c r="W36" s="149"/>
    </row>
    <row r="37" spans="1:23" s="29" customFormat="1" ht="57">
      <c r="A37" s="16" t="s">
        <v>783</v>
      </c>
      <c r="B37" s="17" t="s">
        <v>784</v>
      </c>
      <c r="C37" s="18" t="s">
        <v>761</v>
      </c>
      <c r="D37" s="15">
        <v>0</v>
      </c>
      <c r="E37" s="15">
        <v>0</v>
      </c>
      <c r="F37" s="15">
        <v>0</v>
      </c>
      <c r="G37" s="11">
        <v>0</v>
      </c>
      <c r="H37" s="11">
        <v>0</v>
      </c>
      <c r="I37" s="11">
        <v>0</v>
      </c>
      <c r="J37" s="11">
        <v>0</v>
      </c>
      <c r="K37" s="36">
        <v>0</v>
      </c>
      <c r="L37" s="15" t="s">
        <v>832</v>
      </c>
      <c r="M37" s="15">
        <v>0</v>
      </c>
      <c r="N37" s="11">
        <v>0</v>
      </c>
      <c r="O37" s="11">
        <v>0</v>
      </c>
      <c r="P37" s="11">
        <v>0</v>
      </c>
      <c r="Q37" s="11">
        <v>0</v>
      </c>
      <c r="R37" s="36">
        <v>0</v>
      </c>
      <c r="S37" s="15">
        <v>0</v>
      </c>
      <c r="T37" s="15">
        <v>0</v>
      </c>
      <c r="U37" s="15">
        <v>0</v>
      </c>
      <c r="V37" s="15">
        <v>0</v>
      </c>
      <c r="W37" s="149"/>
    </row>
    <row r="38" spans="1:23" s="29" customFormat="1" ht="156.75">
      <c r="A38" s="16" t="s">
        <v>783</v>
      </c>
      <c r="B38" s="17" t="s">
        <v>785</v>
      </c>
      <c r="C38" s="18" t="s">
        <v>761</v>
      </c>
      <c r="D38" s="15">
        <v>0</v>
      </c>
      <c r="E38" s="15">
        <v>0</v>
      </c>
      <c r="F38" s="15">
        <v>0</v>
      </c>
      <c r="G38" s="11">
        <v>0</v>
      </c>
      <c r="H38" s="11">
        <v>0</v>
      </c>
      <c r="I38" s="11">
        <v>0</v>
      </c>
      <c r="J38" s="11">
        <v>0</v>
      </c>
      <c r="K38" s="36">
        <v>0</v>
      </c>
      <c r="L38" s="15" t="s">
        <v>832</v>
      </c>
      <c r="M38" s="15">
        <v>0</v>
      </c>
      <c r="N38" s="11">
        <v>0</v>
      </c>
      <c r="O38" s="11">
        <v>0</v>
      </c>
      <c r="P38" s="11">
        <v>0</v>
      </c>
      <c r="Q38" s="11">
        <v>0</v>
      </c>
      <c r="R38" s="36">
        <v>0</v>
      </c>
      <c r="S38" s="15">
        <v>0</v>
      </c>
      <c r="T38" s="15">
        <v>0</v>
      </c>
      <c r="U38" s="15">
        <v>0</v>
      </c>
      <c r="V38" s="15">
        <v>0</v>
      </c>
      <c r="W38" s="149"/>
    </row>
    <row r="39" spans="1:23" s="29" customFormat="1" ht="142.5">
      <c r="A39" s="16" t="s">
        <v>783</v>
      </c>
      <c r="B39" s="17" t="s">
        <v>786</v>
      </c>
      <c r="C39" s="18" t="s">
        <v>761</v>
      </c>
      <c r="D39" s="15">
        <v>0</v>
      </c>
      <c r="E39" s="15">
        <v>0</v>
      </c>
      <c r="F39" s="15">
        <v>0</v>
      </c>
      <c r="G39" s="11">
        <v>0</v>
      </c>
      <c r="H39" s="11">
        <v>0</v>
      </c>
      <c r="I39" s="11">
        <v>0</v>
      </c>
      <c r="J39" s="11">
        <v>0</v>
      </c>
      <c r="K39" s="36">
        <v>0</v>
      </c>
      <c r="L39" s="15" t="s">
        <v>832</v>
      </c>
      <c r="M39" s="15">
        <v>0</v>
      </c>
      <c r="N39" s="11">
        <v>0</v>
      </c>
      <c r="O39" s="11">
        <v>0</v>
      </c>
      <c r="P39" s="11">
        <v>0</v>
      </c>
      <c r="Q39" s="11">
        <v>0</v>
      </c>
      <c r="R39" s="36">
        <v>0</v>
      </c>
      <c r="S39" s="15">
        <v>0</v>
      </c>
      <c r="T39" s="15">
        <v>0</v>
      </c>
      <c r="U39" s="15">
        <v>0</v>
      </c>
      <c r="V39" s="15">
        <v>0</v>
      </c>
      <c r="W39" s="149"/>
    </row>
    <row r="40" spans="1:23" s="29" customFormat="1" ht="156.75">
      <c r="A40" s="16" t="s">
        <v>783</v>
      </c>
      <c r="B40" s="17" t="s">
        <v>787</v>
      </c>
      <c r="C40" s="18" t="s">
        <v>761</v>
      </c>
      <c r="D40" s="15">
        <v>0</v>
      </c>
      <c r="E40" s="15">
        <v>0</v>
      </c>
      <c r="F40" s="15">
        <v>0</v>
      </c>
      <c r="G40" s="11">
        <v>0</v>
      </c>
      <c r="H40" s="11">
        <v>0</v>
      </c>
      <c r="I40" s="11">
        <v>0</v>
      </c>
      <c r="J40" s="11">
        <v>0</v>
      </c>
      <c r="K40" s="36">
        <v>0</v>
      </c>
      <c r="L40" s="15" t="s">
        <v>832</v>
      </c>
      <c r="M40" s="15">
        <v>0</v>
      </c>
      <c r="N40" s="11">
        <v>0</v>
      </c>
      <c r="O40" s="11">
        <v>0</v>
      </c>
      <c r="P40" s="11">
        <v>0</v>
      </c>
      <c r="Q40" s="11">
        <v>0</v>
      </c>
      <c r="R40" s="36">
        <v>0</v>
      </c>
      <c r="S40" s="15">
        <v>0</v>
      </c>
      <c r="T40" s="15">
        <v>0</v>
      </c>
      <c r="U40" s="15">
        <v>0</v>
      </c>
      <c r="V40" s="15">
        <v>0</v>
      </c>
      <c r="W40" s="149"/>
    </row>
    <row r="41" spans="1:23" s="29" customFormat="1" ht="57">
      <c r="A41" s="16" t="s">
        <v>788</v>
      </c>
      <c r="B41" s="17" t="s">
        <v>784</v>
      </c>
      <c r="C41" s="18" t="s">
        <v>761</v>
      </c>
      <c r="D41" s="15">
        <v>0</v>
      </c>
      <c r="E41" s="15">
        <v>0</v>
      </c>
      <c r="F41" s="15">
        <v>0</v>
      </c>
      <c r="G41" s="11">
        <v>0</v>
      </c>
      <c r="H41" s="11">
        <v>0</v>
      </c>
      <c r="I41" s="11">
        <v>0</v>
      </c>
      <c r="J41" s="11">
        <v>0</v>
      </c>
      <c r="K41" s="36">
        <v>0</v>
      </c>
      <c r="L41" s="15" t="s">
        <v>832</v>
      </c>
      <c r="M41" s="15">
        <v>0</v>
      </c>
      <c r="N41" s="11">
        <v>0</v>
      </c>
      <c r="O41" s="11">
        <v>0</v>
      </c>
      <c r="P41" s="11">
        <v>0</v>
      </c>
      <c r="Q41" s="11">
        <v>0</v>
      </c>
      <c r="R41" s="36">
        <v>0</v>
      </c>
      <c r="S41" s="15">
        <v>0</v>
      </c>
      <c r="T41" s="15">
        <v>0</v>
      </c>
      <c r="U41" s="15">
        <v>0</v>
      </c>
      <c r="V41" s="15">
        <v>0</v>
      </c>
      <c r="W41" s="149"/>
    </row>
    <row r="42" spans="1:23" s="29" customFormat="1" ht="156.75">
      <c r="A42" s="16" t="s">
        <v>788</v>
      </c>
      <c r="B42" s="17" t="s">
        <v>785</v>
      </c>
      <c r="C42" s="18" t="s">
        <v>761</v>
      </c>
      <c r="D42" s="15">
        <v>0</v>
      </c>
      <c r="E42" s="15">
        <v>0</v>
      </c>
      <c r="F42" s="15">
        <v>0</v>
      </c>
      <c r="G42" s="11">
        <v>0</v>
      </c>
      <c r="H42" s="11">
        <v>0</v>
      </c>
      <c r="I42" s="11">
        <v>0</v>
      </c>
      <c r="J42" s="11">
        <v>0</v>
      </c>
      <c r="K42" s="36">
        <v>0</v>
      </c>
      <c r="L42" s="15" t="s">
        <v>832</v>
      </c>
      <c r="M42" s="15">
        <v>0</v>
      </c>
      <c r="N42" s="11">
        <v>0</v>
      </c>
      <c r="O42" s="11">
        <v>0</v>
      </c>
      <c r="P42" s="11">
        <v>0</v>
      </c>
      <c r="Q42" s="11">
        <v>0</v>
      </c>
      <c r="R42" s="36">
        <v>0</v>
      </c>
      <c r="S42" s="15">
        <v>0</v>
      </c>
      <c r="T42" s="15">
        <v>0</v>
      </c>
      <c r="U42" s="15">
        <v>0</v>
      </c>
      <c r="V42" s="15">
        <v>0</v>
      </c>
      <c r="W42" s="149"/>
    </row>
    <row r="43" spans="1:23" s="29" customFormat="1" ht="142.5">
      <c r="A43" s="16" t="s">
        <v>788</v>
      </c>
      <c r="B43" s="17" t="s">
        <v>786</v>
      </c>
      <c r="C43" s="18" t="s">
        <v>761</v>
      </c>
      <c r="D43" s="15">
        <v>0</v>
      </c>
      <c r="E43" s="15">
        <v>0</v>
      </c>
      <c r="F43" s="15">
        <v>0</v>
      </c>
      <c r="G43" s="11">
        <v>0</v>
      </c>
      <c r="H43" s="11">
        <v>0</v>
      </c>
      <c r="I43" s="11">
        <v>0</v>
      </c>
      <c r="J43" s="11">
        <v>0</v>
      </c>
      <c r="K43" s="36">
        <v>0</v>
      </c>
      <c r="L43" s="15" t="s">
        <v>832</v>
      </c>
      <c r="M43" s="15">
        <v>0</v>
      </c>
      <c r="N43" s="11">
        <v>0</v>
      </c>
      <c r="O43" s="11">
        <v>0</v>
      </c>
      <c r="P43" s="11">
        <v>0</v>
      </c>
      <c r="Q43" s="11">
        <v>0</v>
      </c>
      <c r="R43" s="36">
        <v>0</v>
      </c>
      <c r="S43" s="15">
        <v>0</v>
      </c>
      <c r="T43" s="15">
        <v>0</v>
      </c>
      <c r="U43" s="15">
        <v>0</v>
      </c>
      <c r="V43" s="15">
        <v>0</v>
      </c>
      <c r="W43" s="149"/>
    </row>
    <row r="44" spans="1:23" s="29" customFormat="1" ht="156.75">
      <c r="A44" s="16" t="s">
        <v>788</v>
      </c>
      <c r="B44" s="17" t="s">
        <v>789</v>
      </c>
      <c r="C44" s="18" t="s">
        <v>761</v>
      </c>
      <c r="D44" s="15">
        <v>0</v>
      </c>
      <c r="E44" s="15">
        <v>0</v>
      </c>
      <c r="F44" s="15">
        <v>0</v>
      </c>
      <c r="G44" s="11">
        <v>0</v>
      </c>
      <c r="H44" s="11">
        <v>0</v>
      </c>
      <c r="I44" s="11">
        <v>0</v>
      </c>
      <c r="J44" s="11">
        <v>0</v>
      </c>
      <c r="K44" s="36">
        <v>0</v>
      </c>
      <c r="L44" s="15" t="s">
        <v>832</v>
      </c>
      <c r="M44" s="15">
        <v>0</v>
      </c>
      <c r="N44" s="11">
        <v>0</v>
      </c>
      <c r="O44" s="11">
        <v>0</v>
      </c>
      <c r="P44" s="11">
        <v>0</v>
      </c>
      <c r="Q44" s="11">
        <v>0</v>
      </c>
      <c r="R44" s="36">
        <v>0</v>
      </c>
      <c r="S44" s="15">
        <v>0</v>
      </c>
      <c r="T44" s="15">
        <v>0</v>
      </c>
      <c r="U44" s="15">
        <v>0</v>
      </c>
      <c r="V44" s="15">
        <v>0</v>
      </c>
      <c r="W44" s="149"/>
    </row>
    <row r="45" spans="1:23" s="29" customFormat="1" ht="142.5">
      <c r="A45" s="16" t="s">
        <v>790</v>
      </c>
      <c r="B45" s="17" t="s">
        <v>791</v>
      </c>
      <c r="C45" s="18" t="s">
        <v>761</v>
      </c>
      <c r="D45" s="15">
        <v>0</v>
      </c>
      <c r="E45" s="15">
        <v>0</v>
      </c>
      <c r="F45" s="15">
        <v>0</v>
      </c>
      <c r="G45" s="11">
        <v>0</v>
      </c>
      <c r="H45" s="11">
        <v>0</v>
      </c>
      <c r="I45" s="11">
        <v>0</v>
      </c>
      <c r="J45" s="11">
        <v>0</v>
      </c>
      <c r="K45" s="36">
        <v>0</v>
      </c>
      <c r="L45" s="15" t="s">
        <v>832</v>
      </c>
      <c r="M45" s="15">
        <v>0</v>
      </c>
      <c r="N45" s="11">
        <v>0</v>
      </c>
      <c r="O45" s="11">
        <v>0</v>
      </c>
      <c r="P45" s="11">
        <v>0</v>
      </c>
      <c r="Q45" s="11">
        <v>0</v>
      </c>
      <c r="R45" s="36">
        <v>0</v>
      </c>
      <c r="S45" s="15">
        <v>0</v>
      </c>
      <c r="T45" s="15">
        <v>0</v>
      </c>
      <c r="U45" s="15">
        <v>0</v>
      </c>
      <c r="V45" s="15">
        <v>0</v>
      </c>
      <c r="W45" s="149"/>
    </row>
    <row r="46" spans="1:23" s="29" customFormat="1" ht="114">
      <c r="A46" s="16" t="s">
        <v>792</v>
      </c>
      <c r="B46" s="17" t="s">
        <v>793</v>
      </c>
      <c r="C46" s="18" t="s">
        <v>761</v>
      </c>
      <c r="D46" s="15">
        <v>0</v>
      </c>
      <c r="E46" s="15">
        <v>0</v>
      </c>
      <c r="F46" s="15">
        <v>0</v>
      </c>
      <c r="G46" s="11">
        <v>0</v>
      </c>
      <c r="H46" s="11">
        <v>0</v>
      </c>
      <c r="I46" s="11">
        <v>0</v>
      </c>
      <c r="J46" s="11">
        <v>0</v>
      </c>
      <c r="K46" s="36">
        <v>0</v>
      </c>
      <c r="L46" s="15" t="s">
        <v>832</v>
      </c>
      <c r="M46" s="15">
        <v>0</v>
      </c>
      <c r="N46" s="11">
        <v>0</v>
      </c>
      <c r="O46" s="11">
        <v>0</v>
      </c>
      <c r="P46" s="11">
        <v>0</v>
      </c>
      <c r="Q46" s="11">
        <v>0</v>
      </c>
      <c r="R46" s="36">
        <v>0</v>
      </c>
      <c r="S46" s="15">
        <v>0</v>
      </c>
      <c r="T46" s="15">
        <v>0</v>
      </c>
      <c r="U46" s="15">
        <v>0</v>
      </c>
      <c r="V46" s="15">
        <v>0</v>
      </c>
      <c r="W46" s="149"/>
    </row>
    <row r="47" spans="1:23" s="29" customFormat="1" ht="128.25">
      <c r="A47" s="16" t="s">
        <v>794</v>
      </c>
      <c r="B47" s="17" t="s">
        <v>795</v>
      </c>
      <c r="C47" s="18" t="s">
        <v>761</v>
      </c>
      <c r="D47" s="15">
        <v>0</v>
      </c>
      <c r="E47" s="15">
        <v>0</v>
      </c>
      <c r="F47" s="15">
        <v>0</v>
      </c>
      <c r="G47" s="11">
        <v>0</v>
      </c>
      <c r="H47" s="11">
        <v>0</v>
      </c>
      <c r="I47" s="11">
        <v>0</v>
      </c>
      <c r="J47" s="11">
        <v>0</v>
      </c>
      <c r="K47" s="36">
        <v>0</v>
      </c>
      <c r="L47" s="15" t="s">
        <v>832</v>
      </c>
      <c r="M47" s="15">
        <v>0</v>
      </c>
      <c r="N47" s="11">
        <v>0</v>
      </c>
      <c r="O47" s="11">
        <v>0</v>
      </c>
      <c r="P47" s="11">
        <v>0</v>
      </c>
      <c r="Q47" s="11">
        <v>0</v>
      </c>
      <c r="R47" s="36">
        <v>0</v>
      </c>
      <c r="S47" s="15">
        <v>0</v>
      </c>
      <c r="T47" s="15">
        <v>0</v>
      </c>
      <c r="U47" s="15">
        <v>0</v>
      </c>
      <c r="V47" s="15">
        <v>0</v>
      </c>
      <c r="W47" s="149"/>
    </row>
    <row r="48" spans="1:23" s="29" customFormat="1" ht="57">
      <c r="A48" s="16" t="s">
        <v>119</v>
      </c>
      <c r="B48" s="17" t="s">
        <v>796</v>
      </c>
      <c r="C48" s="18" t="s">
        <v>761</v>
      </c>
      <c r="D48" s="15">
        <f>D49+D63+D69</f>
        <v>0</v>
      </c>
      <c r="E48" s="15">
        <f>E49+E63+E69</f>
        <v>0</v>
      </c>
      <c r="F48" s="15">
        <f>F49+F63+F69</f>
        <v>3.2139758166666668</v>
      </c>
      <c r="G48" s="15">
        <f>G49</f>
        <v>0</v>
      </c>
      <c r="H48" s="15">
        <v>0</v>
      </c>
      <c r="I48" s="15">
        <f>I63</f>
        <v>3.9949999999999997</v>
      </c>
      <c r="J48" s="15">
        <v>0</v>
      </c>
      <c r="K48" s="24">
        <f>K49</f>
        <v>33</v>
      </c>
      <c r="L48" s="15" t="s">
        <v>832</v>
      </c>
      <c r="M48" s="15">
        <f>M49+M63</f>
        <v>3.4686939300000001</v>
      </c>
      <c r="N48" s="15">
        <f>N49</f>
        <v>0</v>
      </c>
      <c r="O48" s="15">
        <v>0</v>
      </c>
      <c r="P48" s="15">
        <f>P63</f>
        <v>3.9949999999999997</v>
      </c>
      <c r="Q48" s="15">
        <v>0</v>
      </c>
      <c r="R48" s="24">
        <f>R49</f>
        <v>33</v>
      </c>
      <c r="S48" s="15">
        <v>0</v>
      </c>
      <c r="T48" s="15">
        <v>0</v>
      </c>
      <c r="U48" s="15">
        <v>0</v>
      </c>
      <c r="V48" s="15">
        <v>0</v>
      </c>
      <c r="W48" s="149"/>
    </row>
    <row r="49" spans="1:23" s="29" customFormat="1" ht="114">
      <c r="A49" s="16" t="s">
        <v>528</v>
      </c>
      <c r="B49" s="17" t="s">
        <v>797</v>
      </c>
      <c r="C49" s="18" t="s">
        <v>761</v>
      </c>
      <c r="D49" s="15">
        <f t="shared" ref="D49:E49" si="3">D50</f>
        <v>0</v>
      </c>
      <c r="E49" s="15">
        <f>E50</f>
        <v>0</v>
      </c>
      <c r="F49" s="15">
        <f>F50</f>
        <v>0.54203333333333337</v>
      </c>
      <c r="G49" s="15">
        <f>G50</f>
        <v>0</v>
      </c>
      <c r="H49" s="15">
        <v>0</v>
      </c>
      <c r="I49" s="15">
        <f>I50</f>
        <v>0</v>
      </c>
      <c r="J49" s="15">
        <v>0</v>
      </c>
      <c r="K49" s="24">
        <f>K50</f>
        <v>33</v>
      </c>
      <c r="L49" s="15" t="s">
        <v>832</v>
      </c>
      <c r="M49" s="15">
        <f>M50</f>
        <v>0.65729090000000001</v>
      </c>
      <c r="N49" s="15">
        <f>N50</f>
        <v>0</v>
      </c>
      <c r="O49" s="15">
        <v>0</v>
      </c>
      <c r="P49" s="15">
        <f>P50</f>
        <v>0</v>
      </c>
      <c r="Q49" s="15">
        <v>0</v>
      </c>
      <c r="R49" s="24">
        <f>R50</f>
        <v>33</v>
      </c>
      <c r="S49" s="15">
        <v>0</v>
      </c>
      <c r="T49" s="15">
        <v>0</v>
      </c>
      <c r="U49" s="15">
        <v>0</v>
      </c>
      <c r="V49" s="15">
        <v>0</v>
      </c>
      <c r="W49" s="149"/>
    </row>
    <row r="50" spans="1:23" s="29" customFormat="1" ht="57">
      <c r="A50" s="16" t="s">
        <v>530</v>
      </c>
      <c r="B50" s="17" t="s">
        <v>798</v>
      </c>
      <c r="C50" s="18" t="s">
        <v>761</v>
      </c>
      <c r="D50" s="15">
        <f>SUM(D51:D61)</f>
        <v>0</v>
      </c>
      <c r="E50" s="15">
        <f>SUM(E51:E61)</f>
        <v>0</v>
      </c>
      <c r="F50" s="15">
        <f>SUM(F51:F61)</f>
        <v>0.54203333333333337</v>
      </c>
      <c r="G50" s="15">
        <v>0</v>
      </c>
      <c r="H50" s="15">
        <v>0</v>
      </c>
      <c r="I50" s="15">
        <v>0</v>
      </c>
      <c r="J50" s="15">
        <v>0</v>
      </c>
      <c r="K50" s="24">
        <f>SUM(K51:K61)</f>
        <v>33</v>
      </c>
      <c r="L50" s="15" t="s">
        <v>832</v>
      </c>
      <c r="M50" s="15">
        <f>SUM(M51:M61)</f>
        <v>0.65729090000000001</v>
      </c>
      <c r="N50" s="15">
        <v>0</v>
      </c>
      <c r="O50" s="15">
        <v>0</v>
      </c>
      <c r="P50" s="15">
        <v>0</v>
      </c>
      <c r="Q50" s="15">
        <v>0</v>
      </c>
      <c r="R50" s="24">
        <f>SUM(R51:R61)</f>
        <v>33</v>
      </c>
      <c r="S50" s="15">
        <v>0</v>
      </c>
      <c r="T50" s="15">
        <v>0</v>
      </c>
      <c r="U50" s="15">
        <v>0</v>
      </c>
      <c r="V50" s="15">
        <v>0</v>
      </c>
      <c r="W50" s="149"/>
    </row>
    <row r="51" spans="1:23" s="29" customFormat="1" ht="60">
      <c r="A51" s="128" t="s">
        <v>530</v>
      </c>
      <c r="B51" s="129" t="s">
        <v>909</v>
      </c>
      <c r="C51" s="130" t="s">
        <v>910</v>
      </c>
      <c r="D51" s="15">
        <v>0</v>
      </c>
      <c r="E51" s="15">
        <v>0</v>
      </c>
      <c r="F51" s="15">
        <f>0.099008/1.2</f>
        <v>8.2506666666666673E-2</v>
      </c>
      <c r="G51" s="15">
        <v>0</v>
      </c>
      <c r="H51" s="15">
        <v>0</v>
      </c>
      <c r="I51" s="15">
        <v>0</v>
      </c>
      <c r="J51" s="15">
        <v>0</v>
      </c>
      <c r="K51" s="36">
        <v>5</v>
      </c>
      <c r="L51" s="15" t="s">
        <v>832</v>
      </c>
      <c r="M51" s="15">
        <v>0.10219557</v>
      </c>
      <c r="N51" s="15">
        <v>0</v>
      </c>
      <c r="O51" s="15">
        <v>0</v>
      </c>
      <c r="P51" s="15">
        <v>0</v>
      </c>
      <c r="Q51" s="15">
        <v>0</v>
      </c>
      <c r="R51" s="36">
        <v>5</v>
      </c>
      <c r="S51" s="15">
        <v>0</v>
      </c>
      <c r="T51" s="15">
        <v>0</v>
      </c>
      <c r="U51" s="15">
        <v>0</v>
      </c>
      <c r="V51" s="15">
        <v>0</v>
      </c>
      <c r="W51" s="149"/>
    </row>
    <row r="52" spans="1:23" s="29" customFormat="1" ht="60">
      <c r="A52" s="128" t="s">
        <v>530</v>
      </c>
      <c r="B52" s="129" t="s">
        <v>911</v>
      </c>
      <c r="C52" s="130" t="s">
        <v>912</v>
      </c>
      <c r="D52" s="15">
        <v>0</v>
      </c>
      <c r="E52" s="15">
        <v>0</v>
      </c>
      <c r="F52" s="15">
        <f>0.061583/1.2</f>
        <v>5.1319166666666666E-2</v>
      </c>
      <c r="G52" s="15">
        <v>0</v>
      </c>
      <c r="H52" s="15">
        <v>0</v>
      </c>
      <c r="I52" s="15">
        <v>0</v>
      </c>
      <c r="J52" s="15">
        <v>0</v>
      </c>
      <c r="K52" s="36">
        <v>3</v>
      </c>
      <c r="L52" s="15" t="s">
        <v>832</v>
      </c>
      <c r="M52" s="15">
        <v>6.1231050000000002E-2</v>
      </c>
      <c r="N52" s="15">
        <v>0</v>
      </c>
      <c r="O52" s="15">
        <v>0</v>
      </c>
      <c r="P52" s="15">
        <v>0</v>
      </c>
      <c r="Q52" s="15">
        <v>0</v>
      </c>
      <c r="R52" s="36">
        <v>3</v>
      </c>
      <c r="S52" s="15">
        <v>0</v>
      </c>
      <c r="T52" s="15">
        <v>0</v>
      </c>
      <c r="U52" s="15">
        <v>0</v>
      </c>
      <c r="V52" s="15">
        <v>0</v>
      </c>
      <c r="W52" s="149"/>
    </row>
    <row r="53" spans="1:23" s="29" customFormat="1" ht="60">
      <c r="A53" s="128" t="s">
        <v>530</v>
      </c>
      <c r="B53" s="129" t="s">
        <v>913</v>
      </c>
      <c r="C53" s="130" t="s">
        <v>914</v>
      </c>
      <c r="D53" s="15">
        <v>0</v>
      </c>
      <c r="E53" s="15">
        <v>0</v>
      </c>
      <c r="F53" s="15">
        <f>0.099008/1.2</f>
        <v>8.2506666666666673E-2</v>
      </c>
      <c r="G53" s="15">
        <v>0</v>
      </c>
      <c r="H53" s="15">
        <v>0</v>
      </c>
      <c r="I53" s="15">
        <v>0</v>
      </c>
      <c r="J53" s="15">
        <v>0</v>
      </c>
      <c r="K53" s="36">
        <v>5</v>
      </c>
      <c r="L53" s="15" t="s">
        <v>832</v>
      </c>
      <c r="M53" s="15">
        <v>9.4206999999999999E-2</v>
      </c>
      <c r="N53" s="15">
        <v>0</v>
      </c>
      <c r="O53" s="15">
        <v>0</v>
      </c>
      <c r="P53" s="15">
        <v>0</v>
      </c>
      <c r="Q53" s="15">
        <v>0</v>
      </c>
      <c r="R53" s="36">
        <v>5</v>
      </c>
      <c r="S53" s="15">
        <v>0</v>
      </c>
      <c r="T53" s="15">
        <v>0</v>
      </c>
      <c r="U53" s="15">
        <v>0</v>
      </c>
      <c r="V53" s="15">
        <v>0</v>
      </c>
      <c r="W53" s="149"/>
    </row>
    <row r="54" spans="1:23" s="29" customFormat="1" ht="75">
      <c r="A54" s="128" t="s">
        <v>530</v>
      </c>
      <c r="B54" s="129" t="s">
        <v>915</v>
      </c>
      <c r="C54" s="130" t="s">
        <v>916</v>
      </c>
      <c r="D54" s="15">
        <v>0</v>
      </c>
      <c r="E54" s="15">
        <v>0</v>
      </c>
      <c r="F54" s="15">
        <f>0.038375/1.2</f>
        <v>3.197916666666667E-2</v>
      </c>
      <c r="G54" s="15">
        <v>0</v>
      </c>
      <c r="H54" s="15">
        <v>0</v>
      </c>
      <c r="I54" s="15">
        <v>0</v>
      </c>
      <c r="J54" s="15">
        <v>0</v>
      </c>
      <c r="K54" s="38">
        <v>2</v>
      </c>
      <c r="L54" s="15" t="s">
        <v>832</v>
      </c>
      <c r="M54" s="15">
        <v>3.99657E-2</v>
      </c>
      <c r="N54" s="15">
        <v>0</v>
      </c>
      <c r="O54" s="15">
        <v>0</v>
      </c>
      <c r="P54" s="15">
        <v>0</v>
      </c>
      <c r="Q54" s="15">
        <v>0</v>
      </c>
      <c r="R54" s="38">
        <v>2</v>
      </c>
      <c r="S54" s="15">
        <v>0</v>
      </c>
      <c r="T54" s="15">
        <v>0</v>
      </c>
      <c r="U54" s="15">
        <v>0</v>
      </c>
      <c r="V54" s="15">
        <v>0</v>
      </c>
      <c r="W54" s="149"/>
    </row>
    <row r="55" spans="1:23" s="29" customFormat="1" ht="60">
      <c r="A55" s="128" t="s">
        <v>530</v>
      </c>
      <c r="B55" s="129" t="s">
        <v>917</v>
      </c>
      <c r="C55" s="130" t="s">
        <v>918</v>
      </c>
      <c r="D55" s="15">
        <v>0</v>
      </c>
      <c r="E55" s="15">
        <v>0</v>
      </c>
      <c r="F55" s="15">
        <f>0.038375/1.2</f>
        <v>3.197916666666667E-2</v>
      </c>
      <c r="G55" s="15">
        <v>0</v>
      </c>
      <c r="H55" s="15">
        <v>0</v>
      </c>
      <c r="I55" s="15">
        <v>0</v>
      </c>
      <c r="J55" s="15">
        <v>0</v>
      </c>
      <c r="K55" s="38">
        <v>2</v>
      </c>
      <c r="L55" s="15" t="s">
        <v>832</v>
      </c>
      <c r="M55" s="15">
        <v>3.99657E-2</v>
      </c>
      <c r="N55" s="15">
        <v>0</v>
      </c>
      <c r="O55" s="15">
        <v>0</v>
      </c>
      <c r="P55" s="15">
        <v>0</v>
      </c>
      <c r="Q55" s="15">
        <v>0</v>
      </c>
      <c r="R55" s="38">
        <v>2</v>
      </c>
      <c r="S55" s="15">
        <v>0</v>
      </c>
      <c r="T55" s="15">
        <v>0</v>
      </c>
      <c r="U55" s="15">
        <v>0</v>
      </c>
      <c r="V55" s="15">
        <v>0</v>
      </c>
      <c r="W55" s="149"/>
    </row>
    <row r="56" spans="1:23" s="29" customFormat="1" ht="60">
      <c r="A56" s="128" t="s">
        <v>530</v>
      </c>
      <c r="B56" s="129" t="s">
        <v>919</v>
      </c>
      <c r="C56" s="130" t="s">
        <v>920</v>
      </c>
      <c r="D56" s="15">
        <v>0</v>
      </c>
      <c r="E56" s="15">
        <v>0</v>
      </c>
      <c r="F56" s="15">
        <f>0.038375/1.2</f>
        <v>3.197916666666667E-2</v>
      </c>
      <c r="G56" s="15">
        <v>0</v>
      </c>
      <c r="H56" s="15">
        <v>0</v>
      </c>
      <c r="I56" s="15">
        <v>0</v>
      </c>
      <c r="J56" s="15">
        <v>0</v>
      </c>
      <c r="K56" s="38">
        <v>2</v>
      </c>
      <c r="L56" s="15" t="s">
        <v>832</v>
      </c>
      <c r="M56" s="15">
        <v>3.9965729999999998E-2</v>
      </c>
      <c r="N56" s="15">
        <v>0</v>
      </c>
      <c r="O56" s="15">
        <v>0</v>
      </c>
      <c r="P56" s="15">
        <v>0</v>
      </c>
      <c r="Q56" s="15">
        <v>0</v>
      </c>
      <c r="R56" s="38">
        <v>2</v>
      </c>
      <c r="S56" s="15">
        <v>0</v>
      </c>
      <c r="T56" s="15">
        <v>0</v>
      </c>
      <c r="U56" s="15">
        <v>0</v>
      </c>
      <c r="V56" s="15">
        <v>0</v>
      </c>
      <c r="W56" s="149"/>
    </row>
    <row r="57" spans="1:23" s="29" customFormat="1" ht="60">
      <c r="A57" s="128" t="s">
        <v>530</v>
      </c>
      <c r="B57" s="129" t="s">
        <v>921</v>
      </c>
      <c r="C57" s="130" t="s">
        <v>922</v>
      </c>
      <c r="D57" s="15">
        <v>0</v>
      </c>
      <c r="E57" s="15">
        <v>0</v>
      </c>
      <c r="F57" s="15">
        <f>0.038375/1.2</f>
        <v>3.197916666666667E-2</v>
      </c>
      <c r="G57" s="15">
        <v>0</v>
      </c>
      <c r="H57" s="15">
        <v>0</v>
      </c>
      <c r="I57" s="15">
        <v>0</v>
      </c>
      <c r="J57" s="15">
        <v>0</v>
      </c>
      <c r="K57" s="38">
        <v>2</v>
      </c>
      <c r="L57" s="15" t="s">
        <v>832</v>
      </c>
      <c r="M57" s="15">
        <v>3.9965729999999998E-2</v>
      </c>
      <c r="N57" s="15">
        <v>0</v>
      </c>
      <c r="O57" s="15">
        <v>0</v>
      </c>
      <c r="P57" s="15">
        <v>0</v>
      </c>
      <c r="Q57" s="15">
        <v>0</v>
      </c>
      <c r="R57" s="38">
        <v>2</v>
      </c>
      <c r="S57" s="15">
        <v>0</v>
      </c>
      <c r="T57" s="15">
        <v>0</v>
      </c>
      <c r="U57" s="15">
        <v>0</v>
      </c>
      <c r="V57" s="15">
        <v>0</v>
      </c>
      <c r="W57" s="149"/>
    </row>
    <row r="58" spans="1:23" s="29" customFormat="1" ht="60">
      <c r="A58" s="128" t="s">
        <v>530</v>
      </c>
      <c r="B58" s="129" t="s">
        <v>923</v>
      </c>
      <c r="C58" s="130" t="s">
        <v>924</v>
      </c>
      <c r="D58" s="15">
        <v>0</v>
      </c>
      <c r="E58" s="15">
        <v>0</v>
      </c>
      <c r="F58" s="15">
        <f>0.061583/1.2</f>
        <v>5.1319166666666666E-2</v>
      </c>
      <c r="G58" s="15">
        <v>0</v>
      </c>
      <c r="H58" s="15">
        <v>0</v>
      </c>
      <c r="I58" s="15">
        <v>0</v>
      </c>
      <c r="J58" s="15">
        <v>0</v>
      </c>
      <c r="K58" s="38">
        <v>3</v>
      </c>
      <c r="L58" s="15" t="s">
        <v>832</v>
      </c>
      <c r="M58" s="15">
        <v>5.9948599999999998E-2</v>
      </c>
      <c r="N58" s="15">
        <v>0</v>
      </c>
      <c r="O58" s="15">
        <v>0</v>
      </c>
      <c r="P58" s="15">
        <v>0</v>
      </c>
      <c r="Q58" s="15">
        <v>0</v>
      </c>
      <c r="R58" s="38">
        <v>3</v>
      </c>
      <c r="S58" s="15">
        <v>0</v>
      </c>
      <c r="T58" s="15">
        <v>0</v>
      </c>
      <c r="U58" s="15">
        <v>0</v>
      </c>
      <c r="V58" s="15">
        <v>0</v>
      </c>
      <c r="W58" s="149"/>
    </row>
    <row r="59" spans="1:23" s="29" customFormat="1" ht="60">
      <c r="A59" s="128" t="s">
        <v>530</v>
      </c>
      <c r="B59" s="129" t="s">
        <v>925</v>
      </c>
      <c r="C59" s="130" t="s">
        <v>926</v>
      </c>
      <c r="D59" s="15">
        <v>0</v>
      </c>
      <c r="E59" s="15">
        <v>0</v>
      </c>
      <c r="F59" s="15">
        <f>0.099008/1.2</f>
        <v>8.2506666666666673E-2</v>
      </c>
      <c r="G59" s="15">
        <v>0</v>
      </c>
      <c r="H59" s="15">
        <v>0</v>
      </c>
      <c r="I59" s="15">
        <v>0</v>
      </c>
      <c r="J59" s="15">
        <v>0</v>
      </c>
      <c r="K59" s="25">
        <v>5</v>
      </c>
      <c r="L59" s="15" t="s">
        <v>832</v>
      </c>
      <c r="M59" s="15">
        <v>9.9914359999999994E-2</v>
      </c>
      <c r="N59" s="15">
        <v>0</v>
      </c>
      <c r="O59" s="15">
        <v>0</v>
      </c>
      <c r="P59" s="15">
        <v>0</v>
      </c>
      <c r="Q59" s="15">
        <v>0</v>
      </c>
      <c r="R59" s="25">
        <v>5</v>
      </c>
      <c r="S59" s="15">
        <v>0</v>
      </c>
      <c r="T59" s="15">
        <v>0</v>
      </c>
      <c r="U59" s="15">
        <v>0</v>
      </c>
      <c r="V59" s="15">
        <v>0</v>
      </c>
      <c r="W59" s="149"/>
    </row>
    <row r="60" spans="1:23" s="29" customFormat="1" ht="60">
      <c r="A60" s="128" t="s">
        <v>530</v>
      </c>
      <c r="B60" s="129" t="s">
        <v>927</v>
      </c>
      <c r="C60" s="130" t="s">
        <v>928</v>
      </c>
      <c r="D60" s="15">
        <v>0</v>
      </c>
      <c r="E60" s="15">
        <v>0</v>
      </c>
      <c r="F60" s="15">
        <f>0.038375/1.2</f>
        <v>3.197916666666667E-2</v>
      </c>
      <c r="G60" s="15">
        <v>0</v>
      </c>
      <c r="H60" s="15">
        <v>0</v>
      </c>
      <c r="I60" s="15">
        <v>0</v>
      </c>
      <c r="J60" s="15">
        <v>0</v>
      </c>
      <c r="K60" s="25">
        <v>2</v>
      </c>
      <c r="L60" s="15" t="s">
        <v>832</v>
      </c>
      <c r="M60" s="15">
        <v>3.9965729999999998E-2</v>
      </c>
      <c r="N60" s="15">
        <v>0</v>
      </c>
      <c r="O60" s="15">
        <v>0</v>
      </c>
      <c r="P60" s="15">
        <v>0</v>
      </c>
      <c r="Q60" s="15">
        <v>0</v>
      </c>
      <c r="R60" s="25">
        <v>2</v>
      </c>
      <c r="S60" s="15">
        <v>0</v>
      </c>
      <c r="T60" s="15">
        <v>0</v>
      </c>
      <c r="U60" s="15">
        <v>0</v>
      </c>
      <c r="V60" s="15">
        <v>0</v>
      </c>
      <c r="W60" s="149"/>
    </row>
    <row r="61" spans="1:23" s="29" customFormat="1" ht="75">
      <c r="A61" s="128" t="s">
        <v>530</v>
      </c>
      <c r="B61" s="129" t="s">
        <v>929</v>
      </c>
      <c r="C61" s="130" t="s">
        <v>930</v>
      </c>
      <c r="D61" s="15">
        <v>0</v>
      </c>
      <c r="E61" s="15">
        <v>0</v>
      </c>
      <c r="F61" s="15">
        <f>0.038375/1.2</f>
        <v>3.197916666666667E-2</v>
      </c>
      <c r="G61" s="15">
        <v>0</v>
      </c>
      <c r="H61" s="15">
        <v>0</v>
      </c>
      <c r="I61" s="15">
        <v>0</v>
      </c>
      <c r="J61" s="15">
        <v>0</v>
      </c>
      <c r="K61" s="25">
        <v>2</v>
      </c>
      <c r="L61" s="15" t="s">
        <v>832</v>
      </c>
      <c r="M61" s="15">
        <v>3.9965729999999998E-2</v>
      </c>
      <c r="N61" s="15">
        <v>0</v>
      </c>
      <c r="O61" s="15">
        <v>0</v>
      </c>
      <c r="P61" s="15">
        <v>0</v>
      </c>
      <c r="Q61" s="15">
        <v>0</v>
      </c>
      <c r="R61" s="25">
        <v>2</v>
      </c>
      <c r="S61" s="15">
        <v>0</v>
      </c>
      <c r="T61" s="15">
        <v>0</v>
      </c>
      <c r="U61" s="15">
        <v>0</v>
      </c>
      <c r="V61" s="15">
        <v>0</v>
      </c>
      <c r="W61" s="149"/>
    </row>
    <row r="62" spans="1:23" s="29" customFormat="1" ht="114">
      <c r="A62" s="16" t="s">
        <v>535</v>
      </c>
      <c r="B62" s="17" t="s">
        <v>799</v>
      </c>
      <c r="C62" s="18" t="s">
        <v>761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24">
        <v>0</v>
      </c>
      <c r="L62" s="15" t="s">
        <v>832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24">
        <v>0</v>
      </c>
      <c r="S62" s="15">
        <v>0</v>
      </c>
      <c r="T62" s="15">
        <v>0</v>
      </c>
      <c r="U62" s="15">
        <v>0</v>
      </c>
      <c r="V62" s="15">
        <v>0</v>
      </c>
      <c r="W62" s="149"/>
    </row>
    <row r="63" spans="1:23" s="29" customFormat="1" ht="71.25">
      <c r="A63" s="16" t="s">
        <v>543</v>
      </c>
      <c r="B63" s="17" t="s">
        <v>800</v>
      </c>
      <c r="C63" s="18" t="s">
        <v>761</v>
      </c>
      <c r="D63" s="15">
        <f>D64</f>
        <v>0</v>
      </c>
      <c r="E63" s="15">
        <f>E64</f>
        <v>0</v>
      </c>
      <c r="F63" s="15">
        <f>F64</f>
        <v>2.6719424833333334</v>
      </c>
      <c r="G63" s="15">
        <f>G64</f>
        <v>0</v>
      </c>
      <c r="H63" s="15">
        <v>0</v>
      </c>
      <c r="I63" s="15">
        <f>I64</f>
        <v>3.9949999999999997</v>
      </c>
      <c r="J63" s="15">
        <v>0</v>
      </c>
      <c r="K63" s="24">
        <f>K64</f>
        <v>0</v>
      </c>
      <c r="L63" s="15" t="s">
        <v>832</v>
      </c>
      <c r="M63" s="15">
        <f>M64</f>
        <v>2.8114030300000001</v>
      </c>
      <c r="N63" s="15">
        <f>N64</f>
        <v>0</v>
      </c>
      <c r="O63" s="15">
        <v>0</v>
      </c>
      <c r="P63" s="15">
        <f>P64</f>
        <v>3.9949999999999997</v>
      </c>
      <c r="Q63" s="15">
        <v>0</v>
      </c>
      <c r="R63" s="24">
        <f>R64</f>
        <v>0</v>
      </c>
      <c r="S63" s="15">
        <v>0</v>
      </c>
      <c r="T63" s="15">
        <v>0</v>
      </c>
      <c r="U63" s="15">
        <v>0</v>
      </c>
      <c r="V63" s="15">
        <v>0</v>
      </c>
      <c r="W63" s="149"/>
    </row>
    <row r="64" spans="1:23" s="29" customFormat="1" ht="42.75">
      <c r="A64" s="16" t="s">
        <v>801</v>
      </c>
      <c r="B64" s="17" t="s">
        <v>802</v>
      </c>
      <c r="C64" s="18" t="s">
        <v>761</v>
      </c>
      <c r="D64" s="15">
        <f>SUM(D65:D67)</f>
        <v>0</v>
      </c>
      <c r="E64" s="15">
        <f>SUM(E65:E67)</f>
        <v>0</v>
      </c>
      <c r="F64" s="15">
        <f>SUM(F65:F67)</f>
        <v>2.6719424833333334</v>
      </c>
      <c r="G64" s="15">
        <f>G65</f>
        <v>0</v>
      </c>
      <c r="H64" s="15">
        <v>0</v>
      </c>
      <c r="I64" s="15">
        <f>I65+I66+I67</f>
        <v>3.9949999999999997</v>
      </c>
      <c r="J64" s="15">
        <v>0</v>
      </c>
      <c r="K64" s="24">
        <f>K65</f>
        <v>0</v>
      </c>
      <c r="L64" s="15" t="s">
        <v>832</v>
      </c>
      <c r="M64" s="15">
        <f>SUM(M65:M67)</f>
        <v>2.8114030300000001</v>
      </c>
      <c r="N64" s="15">
        <f>N65</f>
        <v>0</v>
      </c>
      <c r="O64" s="15">
        <v>0</v>
      </c>
      <c r="P64" s="15">
        <f>P65+P66+P67</f>
        <v>3.9949999999999997</v>
      </c>
      <c r="Q64" s="15">
        <v>0</v>
      </c>
      <c r="R64" s="24">
        <f>R65</f>
        <v>0</v>
      </c>
      <c r="S64" s="15">
        <v>0</v>
      </c>
      <c r="T64" s="15">
        <v>0</v>
      </c>
      <c r="U64" s="15">
        <v>0</v>
      </c>
      <c r="V64" s="15">
        <v>0</v>
      </c>
      <c r="W64" s="149"/>
    </row>
    <row r="65" spans="1:23" ht="90">
      <c r="A65" s="131" t="s">
        <v>801</v>
      </c>
      <c r="B65" s="132" t="s">
        <v>931</v>
      </c>
      <c r="C65" s="133" t="s">
        <v>932</v>
      </c>
      <c r="D65" s="22">
        <v>0</v>
      </c>
      <c r="E65" s="22">
        <v>0</v>
      </c>
      <c r="F65" s="22">
        <v>0.90800000000000003</v>
      </c>
      <c r="G65" s="22">
        <v>0</v>
      </c>
      <c r="H65" s="22">
        <v>0</v>
      </c>
      <c r="I65" s="22">
        <v>1.8</v>
      </c>
      <c r="J65" s="22">
        <v>0</v>
      </c>
      <c r="K65" s="25">
        <v>0</v>
      </c>
      <c r="L65" s="22" t="s">
        <v>832</v>
      </c>
      <c r="M65" s="22">
        <v>0.95883057000000005</v>
      </c>
      <c r="N65" s="22">
        <v>0</v>
      </c>
      <c r="O65" s="22">
        <v>0</v>
      </c>
      <c r="P65" s="22">
        <v>1.8</v>
      </c>
      <c r="Q65" s="22">
        <v>0</v>
      </c>
      <c r="R65" s="25">
        <v>0</v>
      </c>
      <c r="S65" s="22">
        <v>0</v>
      </c>
      <c r="T65" s="22">
        <v>0</v>
      </c>
      <c r="U65" s="22">
        <v>0</v>
      </c>
      <c r="V65" s="22">
        <v>0</v>
      </c>
      <c r="W65" s="150"/>
    </row>
    <row r="66" spans="1:23" ht="360">
      <c r="A66" s="131" t="s">
        <v>801</v>
      </c>
      <c r="B66" s="134" t="s">
        <v>933</v>
      </c>
      <c r="C66" s="133" t="s">
        <v>934</v>
      </c>
      <c r="D66" s="22">
        <v>0</v>
      </c>
      <c r="E66" s="22">
        <v>0</v>
      </c>
      <c r="F66" s="22">
        <f>0.76018114/1.2</f>
        <v>0.6334842833333334</v>
      </c>
      <c r="G66" s="22">
        <v>0</v>
      </c>
      <c r="H66" s="22">
        <v>0</v>
      </c>
      <c r="I66" s="22">
        <f>0.6475+0.6475</f>
        <v>1.2949999999999999</v>
      </c>
      <c r="J66" s="22">
        <v>0</v>
      </c>
      <c r="K66" s="25">
        <v>0</v>
      </c>
      <c r="L66" s="22" t="s">
        <v>832</v>
      </c>
      <c r="M66" s="22">
        <v>0.6965498</v>
      </c>
      <c r="N66" s="22">
        <v>0</v>
      </c>
      <c r="O66" s="22">
        <v>0</v>
      </c>
      <c r="P66" s="22">
        <f>0.6475+0.6475</f>
        <v>1.2949999999999999</v>
      </c>
      <c r="Q66" s="22">
        <v>0</v>
      </c>
      <c r="R66" s="25">
        <v>0</v>
      </c>
      <c r="S66" s="22">
        <v>0</v>
      </c>
      <c r="T66" s="22">
        <v>0</v>
      </c>
      <c r="U66" s="22">
        <v>0</v>
      </c>
      <c r="V66" s="22">
        <v>0</v>
      </c>
      <c r="W66" s="150"/>
    </row>
    <row r="67" spans="1:23" ht="135">
      <c r="A67" s="131" t="s">
        <v>801</v>
      </c>
      <c r="B67" s="132" t="s">
        <v>935</v>
      </c>
      <c r="C67" s="133" t="s">
        <v>936</v>
      </c>
      <c r="D67" s="22">
        <v>0</v>
      </c>
      <c r="E67" s="22">
        <v>0</v>
      </c>
      <c r="F67" s="22">
        <f>1.35654984/1.2</f>
        <v>1.1304582000000001</v>
      </c>
      <c r="G67" s="22">
        <v>0</v>
      </c>
      <c r="H67" s="22">
        <v>0</v>
      </c>
      <c r="I67" s="22">
        <v>0.9</v>
      </c>
      <c r="J67" s="22">
        <v>0</v>
      </c>
      <c r="K67" s="25">
        <v>0</v>
      </c>
      <c r="L67" s="22" t="s">
        <v>832</v>
      </c>
      <c r="M67" s="22">
        <v>1.1560226600000001</v>
      </c>
      <c r="N67" s="22">
        <v>0</v>
      </c>
      <c r="O67" s="22">
        <v>0</v>
      </c>
      <c r="P67" s="22">
        <v>0.9</v>
      </c>
      <c r="Q67" s="22">
        <v>0</v>
      </c>
      <c r="R67" s="25">
        <v>0</v>
      </c>
      <c r="S67" s="22">
        <v>0</v>
      </c>
      <c r="T67" s="22">
        <v>0</v>
      </c>
      <c r="U67" s="22">
        <v>0</v>
      </c>
      <c r="V67" s="22">
        <v>0</v>
      </c>
      <c r="W67" s="150"/>
    </row>
    <row r="68" spans="1:23" s="29" customFormat="1" ht="71.25">
      <c r="A68" s="16" t="s">
        <v>803</v>
      </c>
      <c r="B68" s="17" t="s">
        <v>804</v>
      </c>
      <c r="C68" s="18" t="s">
        <v>761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24">
        <v>0</v>
      </c>
      <c r="L68" s="15" t="s">
        <v>832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24">
        <v>0</v>
      </c>
      <c r="S68" s="15">
        <v>0</v>
      </c>
      <c r="T68" s="15">
        <v>0</v>
      </c>
      <c r="U68" s="15">
        <v>0</v>
      </c>
      <c r="V68" s="15">
        <v>0</v>
      </c>
      <c r="W68" s="149"/>
    </row>
    <row r="69" spans="1:23" s="29" customFormat="1" ht="57">
      <c r="A69" s="16" t="s">
        <v>545</v>
      </c>
      <c r="B69" s="17" t="s">
        <v>805</v>
      </c>
      <c r="C69" s="18" t="s">
        <v>761</v>
      </c>
      <c r="D69" s="15">
        <f t="shared" ref="D69:E69" si="4">D71</f>
        <v>0</v>
      </c>
      <c r="E69" s="15">
        <f>E71</f>
        <v>0</v>
      </c>
      <c r="F69" s="15">
        <f>F71</f>
        <v>0</v>
      </c>
      <c r="G69" s="15">
        <f>G71</f>
        <v>0</v>
      </c>
      <c r="H69" s="15">
        <v>0</v>
      </c>
      <c r="I69" s="15">
        <v>0</v>
      </c>
      <c r="J69" s="15">
        <v>0</v>
      </c>
      <c r="K69" s="24">
        <f>K71</f>
        <v>0</v>
      </c>
      <c r="L69" s="15" t="s">
        <v>832</v>
      </c>
      <c r="M69" s="15">
        <v>0</v>
      </c>
      <c r="N69" s="15">
        <f>N71</f>
        <v>0</v>
      </c>
      <c r="O69" s="15">
        <v>0</v>
      </c>
      <c r="P69" s="15">
        <v>0</v>
      </c>
      <c r="Q69" s="15">
        <v>0</v>
      </c>
      <c r="R69" s="24">
        <f>R71</f>
        <v>0</v>
      </c>
      <c r="S69" s="15">
        <v>0</v>
      </c>
      <c r="T69" s="15">
        <v>0</v>
      </c>
      <c r="U69" s="15">
        <v>0</v>
      </c>
      <c r="V69" s="15">
        <v>0</v>
      </c>
      <c r="W69" s="149"/>
    </row>
    <row r="70" spans="1:23" s="29" customFormat="1" ht="42.75">
      <c r="A70" s="16" t="s">
        <v>547</v>
      </c>
      <c r="B70" s="17" t="s">
        <v>806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24">
        <v>0</v>
      </c>
      <c r="L70" s="15" t="s">
        <v>832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24">
        <v>0</v>
      </c>
      <c r="S70" s="15">
        <v>0</v>
      </c>
      <c r="T70" s="15">
        <v>0</v>
      </c>
      <c r="U70" s="15">
        <v>0</v>
      </c>
      <c r="V70" s="15">
        <v>0</v>
      </c>
      <c r="W70" s="149"/>
    </row>
    <row r="71" spans="1:23" s="29" customFormat="1" ht="42.75">
      <c r="A71" s="16" t="s">
        <v>551</v>
      </c>
      <c r="B71" s="17" t="s">
        <v>807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24">
        <v>0</v>
      </c>
      <c r="L71" s="15" t="s">
        <v>832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24">
        <v>0</v>
      </c>
      <c r="S71" s="15">
        <v>0</v>
      </c>
      <c r="T71" s="15">
        <v>0</v>
      </c>
      <c r="U71" s="15">
        <v>0</v>
      </c>
      <c r="V71" s="15">
        <v>0</v>
      </c>
      <c r="W71" s="149"/>
    </row>
    <row r="72" spans="1:23" s="29" customFormat="1" ht="42.75">
      <c r="A72" s="16" t="s">
        <v>552</v>
      </c>
      <c r="B72" s="17" t="s">
        <v>808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4">
        <v>0</v>
      </c>
      <c r="L72" s="15" t="s">
        <v>832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24">
        <v>0</v>
      </c>
      <c r="S72" s="15">
        <v>0</v>
      </c>
      <c r="T72" s="15">
        <v>0</v>
      </c>
      <c r="U72" s="15">
        <v>0</v>
      </c>
      <c r="V72" s="15">
        <v>0</v>
      </c>
      <c r="W72" s="149"/>
    </row>
    <row r="73" spans="1:23" s="29" customFormat="1" ht="42.75">
      <c r="A73" s="16" t="s">
        <v>553</v>
      </c>
      <c r="B73" s="17" t="s">
        <v>809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4">
        <v>0</v>
      </c>
      <c r="L73" s="15" t="s">
        <v>832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24">
        <v>0</v>
      </c>
      <c r="S73" s="15">
        <v>0</v>
      </c>
      <c r="T73" s="15">
        <v>0</v>
      </c>
      <c r="U73" s="15">
        <v>0</v>
      </c>
      <c r="V73" s="15">
        <v>0</v>
      </c>
      <c r="W73" s="149"/>
    </row>
    <row r="74" spans="1:23" s="29" customFormat="1" ht="71.25">
      <c r="A74" s="16" t="s">
        <v>554</v>
      </c>
      <c r="B74" s="17" t="s">
        <v>810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4">
        <v>0</v>
      </c>
      <c r="L74" s="15" t="s">
        <v>832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24">
        <v>0</v>
      </c>
      <c r="S74" s="15">
        <v>0</v>
      </c>
      <c r="T74" s="15">
        <v>0</v>
      </c>
      <c r="U74" s="15">
        <v>0</v>
      </c>
      <c r="V74" s="15">
        <v>0</v>
      </c>
      <c r="W74" s="149"/>
    </row>
    <row r="75" spans="1:23" s="29" customFormat="1" ht="71.25">
      <c r="A75" s="16" t="s">
        <v>555</v>
      </c>
      <c r="B75" s="17" t="s">
        <v>811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24">
        <v>0</v>
      </c>
      <c r="L75" s="15" t="s">
        <v>832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24">
        <v>0</v>
      </c>
      <c r="S75" s="15">
        <v>0</v>
      </c>
      <c r="T75" s="15">
        <v>0</v>
      </c>
      <c r="U75" s="15">
        <v>0</v>
      </c>
      <c r="V75" s="15">
        <v>0</v>
      </c>
      <c r="W75" s="149"/>
    </row>
    <row r="76" spans="1:23" s="29" customFormat="1" ht="71.25">
      <c r="A76" s="16" t="s">
        <v>556</v>
      </c>
      <c r="B76" s="17" t="s">
        <v>812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4">
        <v>0</v>
      </c>
      <c r="L76" s="15" t="s">
        <v>832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24">
        <v>0</v>
      </c>
      <c r="S76" s="15">
        <v>0</v>
      </c>
      <c r="T76" s="15">
        <v>0</v>
      </c>
      <c r="U76" s="15">
        <v>0</v>
      </c>
      <c r="V76" s="15">
        <v>0</v>
      </c>
      <c r="W76" s="149"/>
    </row>
    <row r="77" spans="1:23" s="29" customFormat="1" ht="71.25">
      <c r="A77" s="16" t="s">
        <v>813</v>
      </c>
      <c r="B77" s="17" t="s">
        <v>814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4">
        <v>0</v>
      </c>
      <c r="L77" s="15" t="s">
        <v>832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24">
        <v>0</v>
      </c>
      <c r="S77" s="15">
        <v>0</v>
      </c>
      <c r="T77" s="15">
        <v>0</v>
      </c>
      <c r="U77" s="15">
        <v>0</v>
      </c>
      <c r="V77" s="15">
        <v>0</v>
      </c>
      <c r="W77" s="149"/>
    </row>
    <row r="78" spans="1:23" s="29" customFormat="1" ht="71.25">
      <c r="A78" s="16" t="s">
        <v>815</v>
      </c>
      <c r="B78" s="17" t="s">
        <v>816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4">
        <v>0</v>
      </c>
      <c r="L78" s="15" t="s">
        <v>832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24">
        <v>0</v>
      </c>
      <c r="S78" s="15">
        <v>0</v>
      </c>
      <c r="T78" s="15">
        <v>0</v>
      </c>
      <c r="U78" s="15">
        <v>0</v>
      </c>
      <c r="V78" s="15">
        <v>0</v>
      </c>
      <c r="W78" s="149"/>
    </row>
    <row r="79" spans="1:23" s="29" customFormat="1" ht="42.75">
      <c r="A79" s="16" t="s">
        <v>817</v>
      </c>
      <c r="B79" s="17" t="s">
        <v>818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4">
        <v>0</v>
      </c>
      <c r="L79" s="15" t="s">
        <v>832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24">
        <v>0</v>
      </c>
      <c r="S79" s="15">
        <v>0</v>
      </c>
      <c r="T79" s="15">
        <v>0</v>
      </c>
      <c r="U79" s="15">
        <v>0</v>
      </c>
      <c r="V79" s="15">
        <v>0</v>
      </c>
      <c r="W79" s="149"/>
    </row>
    <row r="80" spans="1:23" s="29" customFormat="1" ht="71.25">
      <c r="A80" s="16" t="s">
        <v>819</v>
      </c>
      <c r="B80" s="17" t="s">
        <v>820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4">
        <v>0</v>
      </c>
      <c r="L80" s="15" t="s">
        <v>832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24">
        <v>0</v>
      </c>
      <c r="S80" s="15">
        <v>0</v>
      </c>
      <c r="T80" s="15">
        <v>0</v>
      </c>
      <c r="U80" s="15">
        <v>0</v>
      </c>
      <c r="V80" s="15">
        <v>0</v>
      </c>
      <c r="W80" s="149"/>
    </row>
    <row r="81" spans="1:23" s="29" customFormat="1" ht="99.75">
      <c r="A81" s="16" t="s">
        <v>121</v>
      </c>
      <c r="B81" s="17" t="s">
        <v>821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4">
        <v>0</v>
      </c>
      <c r="L81" s="15" t="s">
        <v>832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24">
        <v>0</v>
      </c>
      <c r="S81" s="15">
        <v>0</v>
      </c>
      <c r="T81" s="15">
        <v>0</v>
      </c>
      <c r="U81" s="15">
        <v>0</v>
      </c>
      <c r="V81" s="15">
        <v>0</v>
      </c>
      <c r="W81" s="149"/>
    </row>
    <row r="82" spans="1:23" s="29" customFormat="1" ht="85.5">
      <c r="A82" s="16" t="s">
        <v>822</v>
      </c>
      <c r="B82" s="17" t="s">
        <v>823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4">
        <v>0</v>
      </c>
      <c r="L82" s="15" t="s">
        <v>832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24">
        <v>0</v>
      </c>
      <c r="S82" s="15">
        <v>0</v>
      </c>
      <c r="T82" s="15">
        <v>0</v>
      </c>
      <c r="U82" s="15">
        <v>0</v>
      </c>
      <c r="V82" s="15">
        <v>0</v>
      </c>
      <c r="W82" s="149"/>
    </row>
    <row r="83" spans="1:23" s="29" customFormat="1" ht="85.5">
      <c r="A83" s="16" t="s">
        <v>824</v>
      </c>
      <c r="B83" s="17" t="s">
        <v>825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4">
        <v>0</v>
      </c>
      <c r="L83" s="15" t="s">
        <v>832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24">
        <v>0</v>
      </c>
      <c r="S83" s="15">
        <v>0</v>
      </c>
      <c r="T83" s="15">
        <v>0</v>
      </c>
      <c r="U83" s="15">
        <v>0</v>
      </c>
      <c r="V83" s="15">
        <v>0</v>
      </c>
      <c r="W83" s="149"/>
    </row>
    <row r="84" spans="1:23" s="29" customFormat="1" ht="57">
      <c r="A84" s="16" t="s">
        <v>123</v>
      </c>
      <c r="B84" s="17" t="s">
        <v>826</v>
      </c>
      <c r="C84" s="18" t="s">
        <v>761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4">
        <v>0</v>
      </c>
      <c r="L84" s="15" t="s">
        <v>832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24">
        <v>0</v>
      </c>
      <c r="S84" s="15">
        <v>0</v>
      </c>
      <c r="T84" s="15">
        <v>0</v>
      </c>
      <c r="U84" s="15">
        <v>0</v>
      </c>
      <c r="V84" s="15">
        <v>0</v>
      </c>
      <c r="W84" s="149"/>
    </row>
    <row r="85" spans="1:23" s="29" customFormat="1" ht="71.25">
      <c r="A85" s="16" t="s">
        <v>125</v>
      </c>
      <c r="B85" s="17" t="s">
        <v>827</v>
      </c>
      <c r="C85" s="18" t="s">
        <v>761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4">
        <v>0</v>
      </c>
      <c r="L85" s="15" t="s">
        <v>832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24">
        <v>0</v>
      </c>
      <c r="S85" s="15">
        <v>0</v>
      </c>
      <c r="T85" s="15">
        <v>0</v>
      </c>
      <c r="U85" s="15">
        <v>0</v>
      </c>
      <c r="V85" s="15">
        <v>0</v>
      </c>
      <c r="W85" s="149"/>
    </row>
    <row r="86" spans="1:23" s="29" customFormat="1" ht="42.75">
      <c r="A86" s="16" t="s">
        <v>127</v>
      </c>
      <c r="B86" s="17" t="s">
        <v>828</v>
      </c>
      <c r="C86" s="18" t="s">
        <v>761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4">
        <v>0</v>
      </c>
      <c r="L86" s="15" t="s">
        <v>832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24">
        <v>0</v>
      </c>
      <c r="S86" s="15">
        <v>0</v>
      </c>
      <c r="T86" s="15">
        <v>0</v>
      </c>
      <c r="U86" s="15">
        <v>0</v>
      </c>
      <c r="V86" s="15">
        <v>0</v>
      </c>
      <c r="W86" s="149"/>
    </row>
  </sheetData>
  <mergeCells count="24">
    <mergeCell ref="W14:W17"/>
    <mergeCell ref="E15:K15"/>
    <mergeCell ref="L15:R15"/>
    <mergeCell ref="F16:K16"/>
    <mergeCell ref="M16:R16"/>
    <mergeCell ref="A14:A17"/>
    <mergeCell ref="B14:B17"/>
    <mergeCell ref="C14:C17"/>
    <mergeCell ref="D14:D17"/>
    <mergeCell ref="E14:R14"/>
    <mergeCell ref="S14:V15"/>
    <mergeCell ref="S16:T16"/>
    <mergeCell ref="U16:V16"/>
    <mergeCell ref="A20:C20"/>
    <mergeCell ref="A4:W4"/>
    <mergeCell ref="A5:W5"/>
    <mergeCell ref="A6:W6"/>
    <mergeCell ref="A7:W7"/>
    <mergeCell ref="A8:W8"/>
    <mergeCell ref="A9:W9"/>
    <mergeCell ref="A10:W10"/>
    <mergeCell ref="A11:W11"/>
    <mergeCell ref="A12:W12"/>
    <mergeCell ref="A13:W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W89"/>
  <sheetViews>
    <sheetView topLeftCell="B40" workbookViewId="0">
      <selection activeCell="J20" sqref="J20"/>
    </sheetView>
  </sheetViews>
  <sheetFormatPr defaultRowHeight="15"/>
  <cols>
    <col min="1" max="1" width="13.7109375" style="3" customWidth="1"/>
    <col min="2" max="2" width="41.140625" style="3" customWidth="1"/>
    <col min="3" max="3" width="24.85546875" style="3" customWidth="1"/>
    <col min="4" max="4" width="19" style="3" customWidth="1"/>
    <col min="5" max="5" width="9.140625" style="57"/>
    <col min="6" max="10" width="9.140625" style="3"/>
    <col min="11" max="11" width="9.140625" style="57" customWidth="1"/>
    <col min="12" max="21" width="9.140625" style="3"/>
    <col min="22" max="22" width="14.85546875" style="3" customWidth="1"/>
    <col min="23" max="16384" width="9.140625" style="3"/>
  </cols>
  <sheetData>
    <row r="1" spans="1:22" s="5" customFormat="1" ht="16.5">
      <c r="E1" s="58"/>
      <c r="K1" s="58"/>
    </row>
    <row r="2" spans="1:22" s="5" customFormat="1" ht="16.5">
      <c r="E2" s="58"/>
      <c r="K2" s="58"/>
    </row>
    <row r="3" spans="1:22" s="5" customFormat="1" ht="16.5">
      <c r="E3" s="58"/>
      <c r="K3" s="58"/>
    </row>
    <row r="4" spans="1:22" s="5" customFormat="1" ht="16.5">
      <c r="E4" s="58"/>
      <c r="K4" s="58"/>
    </row>
    <row r="5" spans="1:22" s="5" customFormat="1" ht="16.5">
      <c r="A5" s="91" t="s">
        <v>42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s="5" customFormat="1" ht="16.5">
      <c r="A6" s="91" t="s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2" s="5" customFormat="1" ht="16.5">
      <c r="A7" s="91" t="s">
        <v>23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2" s="5" customFormat="1" ht="16.5">
      <c r="A8" s="90" t="s">
        <v>43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pans="1:22" s="5" customFormat="1" ht="16.5">
      <c r="A9" s="90" t="s">
        <v>942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22" s="5" customFormat="1" ht="16.5">
      <c r="A10" s="90" t="s">
        <v>829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 s="5" customFormat="1" ht="16.5">
      <c r="A11" s="90" t="s">
        <v>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</row>
    <row r="12" spans="1:22" s="5" customFormat="1" ht="16.5">
      <c r="A12" s="90" t="s">
        <v>903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s="5" customFormat="1" ht="16.5">
      <c r="A13" s="90" t="s">
        <v>831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</row>
    <row r="14" spans="1:22" s="5" customFormat="1" ht="16.5">
      <c r="A14" s="90" t="s">
        <v>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</row>
    <row r="15" spans="1:22" ht="85.5" customHeight="1">
      <c r="A15" s="86" t="s">
        <v>6</v>
      </c>
      <c r="B15" s="86" t="s">
        <v>7</v>
      </c>
      <c r="C15" s="86" t="s">
        <v>8</v>
      </c>
      <c r="D15" s="86" t="s">
        <v>44</v>
      </c>
      <c r="E15" s="86" t="s">
        <v>945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 t="s">
        <v>946</v>
      </c>
      <c r="R15" s="86"/>
      <c r="S15" s="86"/>
      <c r="T15" s="86"/>
      <c r="U15" s="86"/>
      <c r="V15" s="86" t="s">
        <v>26</v>
      </c>
    </row>
    <row r="16" spans="1:22" ht="30.75" customHeight="1">
      <c r="A16" s="86"/>
      <c r="B16" s="86"/>
      <c r="C16" s="86"/>
      <c r="D16" s="86"/>
      <c r="E16" s="86" t="s">
        <v>12</v>
      </c>
      <c r="F16" s="86"/>
      <c r="G16" s="86"/>
      <c r="H16" s="86"/>
      <c r="I16" s="86"/>
      <c r="J16" s="86"/>
      <c r="K16" s="86" t="s">
        <v>13</v>
      </c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spans="1:23" ht="81.75" customHeight="1">
      <c r="A17" s="86"/>
      <c r="B17" s="86"/>
      <c r="C17" s="86"/>
      <c r="D17" s="86"/>
      <c r="E17" s="68" t="s">
        <v>45</v>
      </c>
      <c r="F17" s="68" t="s">
        <v>38</v>
      </c>
      <c r="G17" s="68" t="s">
        <v>39</v>
      </c>
      <c r="H17" s="68" t="s">
        <v>40</v>
      </c>
      <c r="I17" s="68" t="s">
        <v>41</v>
      </c>
      <c r="J17" s="68" t="s">
        <v>888</v>
      </c>
      <c r="K17" s="68" t="s">
        <v>45</v>
      </c>
      <c r="L17" s="68" t="s">
        <v>38</v>
      </c>
      <c r="M17" s="68" t="s">
        <v>39</v>
      </c>
      <c r="N17" s="68" t="s">
        <v>40</v>
      </c>
      <c r="O17" s="68" t="s">
        <v>41</v>
      </c>
      <c r="P17" s="68" t="s">
        <v>888</v>
      </c>
      <c r="Q17" s="68" t="s">
        <v>38</v>
      </c>
      <c r="R17" s="68" t="s">
        <v>39</v>
      </c>
      <c r="S17" s="68" t="s">
        <v>40</v>
      </c>
      <c r="T17" s="68" t="s">
        <v>41</v>
      </c>
      <c r="U17" s="68" t="s">
        <v>888</v>
      </c>
      <c r="V17" s="86"/>
    </row>
    <row r="18" spans="1:23" s="56" customForma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  <c r="R18" s="4">
        <v>18</v>
      </c>
      <c r="S18" s="4">
        <v>19</v>
      </c>
      <c r="T18" s="4">
        <v>20</v>
      </c>
      <c r="U18" s="4">
        <v>21</v>
      </c>
      <c r="V18" s="4">
        <v>22</v>
      </c>
    </row>
    <row r="19" spans="1:23">
      <c r="A19" s="61" t="s">
        <v>20</v>
      </c>
      <c r="B19" s="61" t="s">
        <v>20</v>
      </c>
      <c r="C19" s="61" t="s">
        <v>20</v>
      </c>
      <c r="D19" s="61" t="s">
        <v>20</v>
      </c>
      <c r="E19" s="59" t="s">
        <v>20</v>
      </c>
      <c r="F19" s="61" t="s">
        <v>20</v>
      </c>
      <c r="G19" s="61" t="s">
        <v>20</v>
      </c>
      <c r="H19" s="61" t="s">
        <v>20</v>
      </c>
      <c r="I19" s="61" t="s">
        <v>20</v>
      </c>
      <c r="J19" s="61" t="s">
        <v>20</v>
      </c>
      <c r="K19" s="59" t="s">
        <v>20</v>
      </c>
      <c r="L19" s="61" t="s">
        <v>20</v>
      </c>
      <c r="M19" s="61" t="s">
        <v>20</v>
      </c>
      <c r="N19" s="61" t="s">
        <v>20</v>
      </c>
      <c r="O19" s="61" t="s">
        <v>20</v>
      </c>
      <c r="P19" s="61" t="s">
        <v>20</v>
      </c>
      <c r="Q19" s="61" t="s">
        <v>20</v>
      </c>
      <c r="R19" s="61" t="s">
        <v>20</v>
      </c>
      <c r="S19" s="61" t="s">
        <v>20</v>
      </c>
      <c r="T19" s="61" t="s">
        <v>20</v>
      </c>
      <c r="U19" s="61" t="s">
        <v>20</v>
      </c>
      <c r="V19" s="61" t="s">
        <v>20</v>
      </c>
    </row>
    <row r="20" spans="1:23" s="2" customFormat="1" ht="24.75" customHeight="1">
      <c r="A20" s="83" t="s">
        <v>32</v>
      </c>
      <c r="B20" s="84"/>
      <c r="C20" s="85"/>
      <c r="D20" s="11">
        <f t="shared" ref="D20" si="0">D21+D22+D23+D24+D25+D26</f>
        <v>0</v>
      </c>
      <c r="E20" s="11" t="s">
        <v>832</v>
      </c>
      <c r="F20" s="11">
        <v>0</v>
      </c>
      <c r="G20" s="11">
        <f>G22</f>
        <v>0</v>
      </c>
      <c r="H20" s="11">
        <f>H22+H24</f>
        <v>3.9949999999999997</v>
      </c>
      <c r="I20" s="11">
        <v>0</v>
      </c>
      <c r="J20" s="36">
        <f>J22</f>
        <v>33</v>
      </c>
      <c r="K20" s="36" t="s">
        <v>832</v>
      </c>
      <c r="L20" s="11">
        <f>L22</f>
        <v>0</v>
      </c>
      <c r="M20" s="11">
        <v>0</v>
      </c>
      <c r="N20" s="11">
        <f>N22+N24</f>
        <v>3.9949999999999997</v>
      </c>
      <c r="O20" s="11">
        <v>0</v>
      </c>
      <c r="P20" s="36">
        <f>P22</f>
        <v>33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/>
      <c r="W20" s="152"/>
    </row>
    <row r="21" spans="1:23" s="29" customFormat="1" ht="28.5">
      <c r="A21" s="12" t="s">
        <v>759</v>
      </c>
      <c r="B21" s="13" t="s">
        <v>760</v>
      </c>
      <c r="C21" s="14" t="s">
        <v>761</v>
      </c>
      <c r="D21" s="15">
        <v>0</v>
      </c>
      <c r="E21" s="15">
        <v>0</v>
      </c>
      <c r="F21" s="15">
        <v>0</v>
      </c>
      <c r="G21" s="11">
        <v>0</v>
      </c>
      <c r="H21" s="11">
        <v>0</v>
      </c>
      <c r="I21" s="11">
        <v>0</v>
      </c>
      <c r="J21" s="36">
        <v>0</v>
      </c>
      <c r="K21" s="36">
        <v>0</v>
      </c>
      <c r="L21" s="11">
        <v>0</v>
      </c>
      <c r="M21" s="11">
        <v>0</v>
      </c>
      <c r="N21" s="11">
        <v>0</v>
      </c>
      <c r="O21" s="11">
        <v>0</v>
      </c>
      <c r="P21" s="36">
        <v>0</v>
      </c>
      <c r="Q21" s="11">
        <v>0</v>
      </c>
      <c r="R21" s="15">
        <v>0</v>
      </c>
      <c r="S21" s="15">
        <v>0</v>
      </c>
      <c r="T21" s="15">
        <v>0</v>
      </c>
      <c r="U21" s="15">
        <v>0</v>
      </c>
      <c r="V21" s="15"/>
      <c r="W21" s="151"/>
    </row>
    <row r="22" spans="1:23" s="29" customFormat="1" ht="28.5">
      <c r="A22" s="12" t="s">
        <v>762</v>
      </c>
      <c r="B22" s="13" t="s">
        <v>763</v>
      </c>
      <c r="C22" s="14" t="s">
        <v>761</v>
      </c>
      <c r="D22" s="15">
        <f>D48</f>
        <v>0</v>
      </c>
      <c r="E22" s="15" t="s">
        <v>832</v>
      </c>
      <c r="F22" s="15">
        <v>0</v>
      </c>
      <c r="G22" s="11">
        <f>G48</f>
        <v>0</v>
      </c>
      <c r="H22" s="11">
        <f>H27</f>
        <v>3.9949999999999997</v>
      </c>
      <c r="I22" s="11">
        <v>0</v>
      </c>
      <c r="J22" s="36">
        <f>J27</f>
        <v>33</v>
      </c>
      <c r="K22" s="36" t="s">
        <v>832</v>
      </c>
      <c r="L22" s="11">
        <f>L48</f>
        <v>0</v>
      </c>
      <c r="M22" s="11">
        <f>M48</f>
        <v>0</v>
      </c>
      <c r="N22" s="11">
        <f>N27</f>
        <v>3.9949999999999997</v>
      </c>
      <c r="O22" s="11">
        <f>O48</f>
        <v>0</v>
      </c>
      <c r="P22" s="36">
        <f>P27</f>
        <v>33</v>
      </c>
      <c r="Q22" s="11">
        <f>Q48</f>
        <v>0</v>
      </c>
      <c r="R22" s="15">
        <v>0</v>
      </c>
      <c r="S22" s="15">
        <v>0</v>
      </c>
      <c r="T22" s="15">
        <v>0</v>
      </c>
      <c r="U22" s="15">
        <v>0</v>
      </c>
      <c r="V22" s="15"/>
      <c r="W22" s="151"/>
    </row>
    <row r="23" spans="1:23" s="29" customFormat="1" ht="71.25">
      <c r="A23" s="12" t="s">
        <v>764</v>
      </c>
      <c r="B23" s="13" t="s">
        <v>765</v>
      </c>
      <c r="C23" s="14" t="s">
        <v>761</v>
      </c>
      <c r="D23" s="15">
        <v>0</v>
      </c>
      <c r="E23" s="15">
        <v>0</v>
      </c>
      <c r="F23" s="15">
        <v>0</v>
      </c>
      <c r="G23" s="11">
        <v>0</v>
      </c>
      <c r="H23" s="11">
        <v>0</v>
      </c>
      <c r="I23" s="11">
        <v>0</v>
      </c>
      <c r="J23" s="36">
        <v>0</v>
      </c>
      <c r="K23" s="36">
        <v>0</v>
      </c>
      <c r="L23" s="11">
        <v>0</v>
      </c>
      <c r="M23" s="11">
        <v>0</v>
      </c>
      <c r="N23" s="11">
        <v>0</v>
      </c>
      <c r="O23" s="11">
        <v>0</v>
      </c>
      <c r="P23" s="36">
        <v>0</v>
      </c>
      <c r="Q23" s="11">
        <v>0</v>
      </c>
      <c r="R23" s="15">
        <v>0</v>
      </c>
      <c r="S23" s="15">
        <v>0</v>
      </c>
      <c r="T23" s="15">
        <v>0</v>
      </c>
      <c r="U23" s="15">
        <v>0</v>
      </c>
      <c r="V23" s="15"/>
      <c r="W23" s="151"/>
    </row>
    <row r="24" spans="1:23" s="29" customFormat="1" ht="28.5">
      <c r="A24" s="12" t="s">
        <v>766</v>
      </c>
      <c r="B24" s="13" t="s">
        <v>767</v>
      </c>
      <c r="C24" s="14" t="s">
        <v>761</v>
      </c>
      <c r="D24" s="15">
        <f t="shared" ref="D24:E24" si="1">D84</f>
        <v>0</v>
      </c>
      <c r="E24" s="15">
        <f>E84</f>
        <v>0</v>
      </c>
      <c r="F24" s="15">
        <f>F84</f>
        <v>0</v>
      </c>
      <c r="G24" s="11">
        <v>0</v>
      </c>
      <c r="H24" s="11">
        <f>H84</f>
        <v>0</v>
      </c>
      <c r="I24" s="11">
        <f>I84</f>
        <v>0</v>
      </c>
      <c r="J24" s="36">
        <v>0</v>
      </c>
      <c r="K24" s="36">
        <v>0</v>
      </c>
      <c r="L24" s="11">
        <v>0</v>
      </c>
      <c r="M24" s="11">
        <v>0</v>
      </c>
      <c r="N24" s="11">
        <f>N84</f>
        <v>0</v>
      </c>
      <c r="O24" s="11">
        <v>0</v>
      </c>
      <c r="P24" s="36">
        <v>0</v>
      </c>
      <c r="Q24" s="11">
        <v>0</v>
      </c>
      <c r="R24" s="15">
        <v>0</v>
      </c>
      <c r="S24" s="15">
        <v>0</v>
      </c>
      <c r="T24" s="15">
        <v>0</v>
      </c>
      <c r="U24" s="15">
        <v>0</v>
      </c>
      <c r="V24" s="15"/>
      <c r="W24" s="151"/>
    </row>
    <row r="25" spans="1:23" s="29" customFormat="1" ht="42.75">
      <c r="A25" s="12" t="s">
        <v>768</v>
      </c>
      <c r="B25" s="13" t="s">
        <v>769</v>
      </c>
      <c r="C25" s="14" t="s">
        <v>761</v>
      </c>
      <c r="D25" s="15">
        <v>0</v>
      </c>
      <c r="E25" s="15">
        <v>0</v>
      </c>
      <c r="F25" s="15">
        <v>0</v>
      </c>
      <c r="G25" s="11">
        <v>0</v>
      </c>
      <c r="H25" s="11">
        <v>0</v>
      </c>
      <c r="I25" s="11">
        <v>0</v>
      </c>
      <c r="J25" s="36">
        <v>0</v>
      </c>
      <c r="K25" s="36">
        <v>0</v>
      </c>
      <c r="L25" s="11">
        <v>0</v>
      </c>
      <c r="M25" s="11">
        <v>0</v>
      </c>
      <c r="N25" s="11">
        <v>0</v>
      </c>
      <c r="O25" s="11">
        <v>0</v>
      </c>
      <c r="P25" s="36">
        <v>0</v>
      </c>
      <c r="Q25" s="11">
        <v>0</v>
      </c>
      <c r="R25" s="15">
        <v>0</v>
      </c>
      <c r="S25" s="15">
        <v>0</v>
      </c>
      <c r="T25" s="15">
        <v>0</v>
      </c>
      <c r="U25" s="15">
        <v>0</v>
      </c>
      <c r="V25" s="15"/>
      <c r="W25" s="151"/>
    </row>
    <row r="26" spans="1:23" s="29" customFormat="1" ht="28.5">
      <c r="A26" s="12" t="s">
        <v>770</v>
      </c>
      <c r="B26" s="13" t="s">
        <v>771</v>
      </c>
      <c r="C26" s="14" t="s">
        <v>761</v>
      </c>
      <c r="D26" s="15">
        <v>0</v>
      </c>
      <c r="E26" s="15">
        <v>0</v>
      </c>
      <c r="F26" s="15">
        <v>0</v>
      </c>
      <c r="G26" s="11">
        <v>0</v>
      </c>
      <c r="H26" s="11">
        <v>0</v>
      </c>
      <c r="I26" s="11">
        <v>0</v>
      </c>
      <c r="J26" s="36">
        <v>0</v>
      </c>
      <c r="K26" s="36">
        <v>0</v>
      </c>
      <c r="L26" s="11">
        <v>0</v>
      </c>
      <c r="M26" s="11">
        <v>0</v>
      </c>
      <c r="N26" s="11">
        <v>0</v>
      </c>
      <c r="O26" s="11">
        <v>0</v>
      </c>
      <c r="P26" s="36">
        <v>0</v>
      </c>
      <c r="Q26" s="11">
        <v>0</v>
      </c>
      <c r="R26" s="15">
        <v>0</v>
      </c>
      <c r="S26" s="15">
        <v>0</v>
      </c>
      <c r="T26" s="15">
        <v>0</v>
      </c>
      <c r="U26" s="15">
        <v>0</v>
      </c>
      <c r="V26" s="15"/>
      <c r="W26" s="151"/>
    </row>
    <row r="27" spans="1:23" s="29" customFormat="1">
      <c r="A27" s="46" t="s">
        <v>772</v>
      </c>
      <c r="B27" s="47" t="s">
        <v>773</v>
      </c>
      <c r="C27" s="48" t="s">
        <v>761</v>
      </c>
      <c r="D27" s="15">
        <f t="shared" ref="D27" si="2">D48+D84</f>
        <v>0</v>
      </c>
      <c r="E27" s="15" t="s">
        <v>832</v>
      </c>
      <c r="F27" s="15">
        <v>0</v>
      </c>
      <c r="G27" s="15">
        <f>G49</f>
        <v>0</v>
      </c>
      <c r="H27" s="15">
        <f>H63</f>
        <v>3.9949999999999997</v>
      </c>
      <c r="I27" s="15">
        <v>0</v>
      </c>
      <c r="J27" s="24">
        <f>J49</f>
        <v>33</v>
      </c>
      <c r="K27" s="24" t="s">
        <v>832</v>
      </c>
      <c r="L27" s="15">
        <f>L49</f>
        <v>0</v>
      </c>
      <c r="M27" s="15">
        <v>0</v>
      </c>
      <c r="N27" s="15">
        <f>N63</f>
        <v>3.9949999999999997</v>
      </c>
      <c r="O27" s="15">
        <v>0</v>
      </c>
      <c r="P27" s="24">
        <f>P49</f>
        <v>33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/>
      <c r="W27" s="151"/>
    </row>
    <row r="28" spans="1:23" s="29" customFormat="1" ht="28.5">
      <c r="A28" s="16" t="s">
        <v>112</v>
      </c>
      <c r="B28" s="17" t="s">
        <v>774</v>
      </c>
      <c r="C28" s="18" t="s">
        <v>761</v>
      </c>
      <c r="D28" s="15">
        <v>0</v>
      </c>
      <c r="E28" s="15">
        <v>0</v>
      </c>
      <c r="F28" s="15">
        <v>0</v>
      </c>
      <c r="G28" s="11">
        <v>0</v>
      </c>
      <c r="H28" s="11">
        <v>0</v>
      </c>
      <c r="I28" s="11">
        <v>0</v>
      </c>
      <c r="J28" s="36">
        <v>0</v>
      </c>
      <c r="K28" s="36">
        <v>0</v>
      </c>
      <c r="L28" s="11">
        <v>0</v>
      </c>
      <c r="M28" s="11">
        <v>0</v>
      </c>
      <c r="N28" s="11">
        <v>0</v>
      </c>
      <c r="O28" s="11">
        <v>0</v>
      </c>
      <c r="P28" s="36">
        <v>0</v>
      </c>
      <c r="Q28" s="11">
        <v>0</v>
      </c>
      <c r="R28" s="15">
        <v>0</v>
      </c>
      <c r="S28" s="15">
        <v>0</v>
      </c>
      <c r="T28" s="15">
        <v>0</v>
      </c>
      <c r="U28" s="15">
        <v>0</v>
      </c>
      <c r="V28" s="15"/>
      <c r="W28" s="151"/>
    </row>
    <row r="29" spans="1:23" s="29" customFormat="1" ht="42.75">
      <c r="A29" s="16" t="s">
        <v>493</v>
      </c>
      <c r="B29" s="17" t="s">
        <v>775</v>
      </c>
      <c r="C29" s="18" t="s">
        <v>761</v>
      </c>
      <c r="D29" s="15">
        <v>0</v>
      </c>
      <c r="E29" s="15">
        <v>0</v>
      </c>
      <c r="F29" s="15">
        <v>0</v>
      </c>
      <c r="G29" s="11">
        <v>0</v>
      </c>
      <c r="H29" s="11">
        <v>0</v>
      </c>
      <c r="I29" s="11">
        <v>0</v>
      </c>
      <c r="J29" s="36">
        <v>0</v>
      </c>
      <c r="K29" s="36">
        <v>0</v>
      </c>
      <c r="L29" s="11">
        <v>0</v>
      </c>
      <c r="M29" s="11">
        <v>0</v>
      </c>
      <c r="N29" s="11">
        <v>0</v>
      </c>
      <c r="O29" s="11">
        <v>0</v>
      </c>
      <c r="P29" s="36">
        <v>0</v>
      </c>
      <c r="Q29" s="11">
        <v>0</v>
      </c>
      <c r="R29" s="15">
        <v>0</v>
      </c>
      <c r="S29" s="15">
        <v>0</v>
      </c>
      <c r="T29" s="15">
        <v>0</v>
      </c>
      <c r="U29" s="15">
        <v>0</v>
      </c>
      <c r="V29" s="15"/>
      <c r="W29" s="151"/>
    </row>
    <row r="30" spans="1:23" s="29" customFormat="1" ht="71.25">
      <c r="A30" s="19" t="s">
        <v>495</v>
      </c>
      <c r="B30" s="20" t="s">
        <v>776</v>
      </c>
      <c r="C30" s="21" t="s">
        <v>761</v>
      </c>
      <c r="D30" s="15">
        <v>0</v>
      </c>
      <c r="E30" s="15">
        <v>0</v>
      </c>
      <c r="F30" s="15">
        <v>0</v>
      </c>
      <c r="G30" s="11">
        <v>0</v>
      </c>
      <c r="H30" s="11">
        <v>0</v>
      </c>
      <c r="I30" s="11">
        <v>0</v>
      </c>
      <c r="J30" s="36">
        <v>0</v>
      </c>
      <c r="K30" s="36">
        <v>0</v>
      </c>
      <c r="L30" s="11">
        <v>0</v>
      </c>
      <c r="M30" s="11">
        <v>0</v>
      </c>
      <c r="N30" s="11">
        <v>0</v>
      </c>
      <c r="O30" s="11">
        <v>0</v>
      </c>
      <c r="P30" s="36">
        <v>0</v>
      </c>
      <c r="Q30" s="11">
        <v>0</v>
      </c>
      <c r="R30" s="15">
        <v>0</v>
      </c>
      <c r="S30" s="15">
        <v>0</v>
      </c>
      <c r="T30" s="15">
        <v>0</v>
      </c>
      <c r="U30" s="15">
        <v>0</v>
      </c>
      <c r="V30" s="15"/>
      <c r="W30" s="151"/>
    </row>
    <row r="31" spans="1:23" s="29" customFormat="1" ht="71.25">
      <c r="A31" s="19" t="s">
        <v>500</v>
      </c>
      <c r="B31" s="20" t="s">
        <v>777</v>
      </c>
      <c r="C31" s="21" t="s">
        <v>761</v>
      </c>
      <c r="D31" s="15">
        <v>0</v>
      </c>
      <c r="E31" s="15">
        <v>0</v>
      </c>
      <c r="F31" s="15">
        <v>0</v>
      </c>
      <c r="G31" s="11">
        <v>0</v>
      </c>
      <c r="H31" s="11">
        <v>0</v>
      </c>
      <c r="I31" s="11">
        <v>0</v>
      </c>
      <c r="J31" s="36">
        <v>0</v>
      </c>
      <c r="K31" s="36">
        <v>0</v>
      </c>
      <c r="L31" s="11">
        <v>0</v>
      </c>
      <c r="M31" s="11">
        <v>0</v>
      </c>
      <c r="N31" s="11">
        <v>0</v>
      </c>
      <c r="O31" s="11">
        <v>0</v>
      </c>
      <c r="P31" s="36">
        <v>0</v>
      </c>
      <c r="Q31" s="11">
        <v>0</v>
      </c>
      <c r="R31" s="15">
        <v>0</v>
      </c>
      <c r="S31" s="15">
        <v>0</v>
      </c>
      <c r="T31" s="15">
        <v>0</v>
      </c>
      <c r="U31" s="15">
        <v>0</v>
      </c>
      <c r="V31" s="15"/>
      <c r="W31" s="151"/>
    </row>
    <row r="32" spans="1:23" s="29" customFormat="1" ht="57">
      <c r="A32" s="16" t="s">
        <v>502</v>
      </c>
      <c r="B32" s="17" t="s">
        <v>778</v>
      </c>
      <c r="C32" s="18" t="s">
        <v>761</v>
      </c>
      <c r="D32" s="15">
        <v>0</v>
      </c>
      <c r="E32" s="15">
        <v>0</v>
      </c>
      <c r="F32" s="15">
        <v>0</v>
      </c>
      <c r="G32" s="11">
        <v>0</v>
      </c>
      <c r="H32" s="11">
        <v>0</v>
      </c>
      <c r="I32" s="11">
        <v>0</v>
      </c>
      <c r="J32" s="36">
        <v>0</v>
      </c>
      <c r="K32" s="36">
        <v>0</v>
      </c>
      <c r="L32" s="11">
        <v>0</v>
      </c>
      <c r="M32" s="11">
        <v>0</v>
      </c>
      <c r="N32" s="11">
        <v>0</v>
      </c>
      <c r="O32" s="11">
        <v>0</v>
      </c>
      <c r="P32" s="36">
        <v>0</v>
      </c>
      <c r="Q32" s="11">
        <v>0</v>
      </c>
      <c r="R32" s="15">
        <v>0</v>
      </c>
      <c r="S32" s="15">
        <v>0</v>
      </c>
      <c r="T32" s="15">
        <v>0</v>
      </c>
      <c r="U32" s="15">
        <v>0</v>
      </c>
      <c r="V32" s="15"/>
      <c r="W32" s="151"/>
    </row>
    <row r="33" spans="1:23" s="29" customFormat="1" ht="42.75">
      <c r="A33" s="16" t="s">
        <v>115</v>
      </c>
      <c r="B33" s="17" t="s">
        <v>779</v>
      </c>
      <c r="C33" s="18" t="s">
        <v>761</v>
      </c>
      <c r="D33" s="15">
        <v>0</v>
      </c>
      <c r="E33" s="15">
        <v>0</v>
      </c>
      <c r="F33" s="15">
        <v>0</v>
      </c>
      <c r="G33" s="11">
        <v>0</v>
      </c>
      <c r="H33" s="11">
        <v>0</v>
      </c>
      <c r="I33" s="11">
        <v>0</v>
      </c>
      <c r="J33" s="36">
        <v>0</v>
      </c>
      <c r="K33" s="36">
        <v>0</v>
      </c>
      <c r="L33" s="11">
        <v>0</v>
      </c>
      <c r="M33" s="11">
        <v>0</v>
      </c>
      <c r="N33" s="11">
        <v>0</v>
      </c>
      <c r="O33" s="11">
        <v>0</v>
      </c>
      <c r="P33" s="36">
        <v>0</v>
      </c>
      <c r="Q33" s="11">
        <v>0</v>
      </c>
      <c r="R33" s="15">
        <v>0</v>
      </c>
      <c r="S33" s="15">
        <v>0</v>
      </c>
      <c r="T33" s="15">
        <v>0</v>
      </c>
      <c r="U33" s="15">
        <v>0</v>
      </c>
      <c r="V33" s="15"/>
      <c r="W33" s="151"/>
    </row>
    <row r="34" spans="1:23" s="29" customFormat="1" ht="71.25">
      <c r="A34" s="16" t="s">
        <v>523</v>
      </c>
      <c r="B34" s="17" t="s">
        <v>780</v>
      </c>
      <c r="C34" s="18" t="s">
        <v>761</v>
      </c>
      <c r="D34" s="15">
        <v>0</v>
      </c>
      <c r="E34" s="15">
        <v>0</v>
      </c>
      <c r="F34" s="15">
        <v>0</v>
      </c>
      <c r="G34" s="11">
        <v>0</v>
      </c>
      <c r="H34" s="11">
        <v>0</v>
      </c>
      <c r="I34" s="11">
        <v>0</v>
      </c>
      <c r="J34" s="36">
        <v>0</v>
      </c>
      <c r="K34" s="36">
        <v>0</v>
      </c>
      <c r="L34" s="11">
        <v>0</v>
      </c>
      <c r="M34" s="11">
        <v>0</v>
      </c>
      <c r="N34" s="11">
        <v>0</v>
      </c>
      <c r="O34" s="11">
        <v>0</v>
      </c>
      <c r="P34" s="36">
        <v>0</v>
      </c>
      <c r="Q34" s="11">
        <v>0</v>
      </c>
      <c r="R34" s="15">
        <v>0</v>
      </c>
      <c r="S34" s="15">
        <v>0</v>
      </c>
      <c r="T34" s="15">
        <v>0</v>
      </c>
      <c r="U34" s="15">
        <v>0</v>
      </c>
      <c r="V34" s="15"/>
      <c r="W34" s="151"/>
    </row>
    <row r="35" spans="1:23" s="29" customFormat="1" ht="42.75">
      <c r="A35" s="16" t="s">
        <v>524</v>
      </c>
      <c r="B35" s="17" t="s">
        <v>781</v>
      </c>
      <c r="C35" s="18" t="s">
        <v>761</v>
      </c>
      <c r="D35" s="15">
        <v>0</v>
      </c>
      <c r="E35" s="15">
        <v>0</v>
      </c>
      <c r="F35" s="15">
        <v>0</v>
      </c>
      <c r="G35" s="11">
        <v>0</v>
      </c>
      <c r="H35" s="11">
        <v>0</v>
      </c>
      <c r="I35" s="11">
        <v>0</v>
      </c>
      <c r="J35" s="36">
        <v>0</v>
      </c>
      <c r="K35" s="36">
        <v>0</v>
      </c>
      <c r="L35" s="11">
        <v>0</v>
      </c>
      <c r="M35" s="11">
        <v>0</v>
      </c>
      <c r="N35" s="11">
        <v>0</v>
      </c>
      <c r="O35" s="11">
        <v>0</v>
      </c>
      <c r="P35" s="36">
        <v>0</v>
      </c>
      <c r="Q35" s="11">
        <v>0</v>
      </c>
      <c r="R35" s="15">
        <v>0</v>
      </c>
      <c r="S35" s="15">
        <v>0</v>
      </c>
      <c r="T35" s="15">
        <v>0</v>
      </c>
      <c r="U35" s="15">
        <v>0</v>
      </c>
      <c r="V35" s="15"/>
      <c r="W35" s="151"/>
    </row>
    <row r="36" spans="1:23" s="29" customFormat="1" ht="57">
      <c r="A36" s="16" t="s">
        <v>117</v>
      </c>
      <c r="B36" s="17" t="s">
        <v>782</v>
      </c>
      <c r="C36" s="18" t="s">
        <v>761</v>
      </c>
      <c r="D36" s="15">
        <v>0</v>
      </c>
      <c r="E36" s="15">
        <v>0</v>
      </c>
      <c r="F36" s="15">
        <v>0</v>
      </c>
      <c r="G36" s="11">
        <v>0</v>
      </c>
      <c r="H36" s="11">
        <v>0</v>
      </c>
      <c r="I36" s="11">
        <v>0</v>
      </c>
      <c r="J36" s="36">
        <v>0</v>
      </c>
      <c r="K36" s="36">
        <v>0</v>
      </c>
      <c r="L36" s="11">
        <v>0</v>
      </c>
      <c r="M36" s="11">
        <v>0</v>
      </c>
      <c r="N36" s="11">
        <v>0</v>
      </c>
      <c r="O36" s="11">
        <v>0</v>
      </c>
      <c r="P36" s="36">
        <v>0</v>
      </c>
      <c r="Q36" s="11">
        <v>0</v>
      </c>
      <c r="R36" s="15">
        <v>0</v>
      </c>
      <c r="S36" s="15">
        <v>0</v>
      </c>
      <c r="T36" s="15">
        <v>0</v>
      </c>
      <c r="U36" s="15">
        <v>0</v>
      </c>
      <c r="V36" s="15"/>
      <c r="W36" s="151"/>
    </row>
    <row r="37" spans="1:23" s="29" customFormat="1" ht="42.75">
      <c r="A37" s="16" t="s">
        <v>783</v>
      </c>
      <c r="B37" s="17" t="s">
        <v>784</v>
      </c>
      <c r="C37" s="18" t="s">
        <v>761</v>
      </c>
      <c r="D37" s="15">
        <v>0</v>
      </c>
      <c r="E37" s="15">
        <v>0</v>
      </c>
      <c r="F37" s="15">
        <v>0</v>
      </c>
      <c r="G37" s="11">
        <v>0</v>
      </c>
      <c r="H37" s="11">
        <v>0</v>
      </c>
      <c r="I37" s="11">
        <v>0</v>
      </c>
      <c r="J37" s="36">
        <v>0</v>
      </c>
      <c r="K37" s="36">
        <v>0</v>
      </c>
      <c r="L37" s="11">
        <v>0</v>
      </c>
      <c r="M37" s="11">
        <v>0</v>
      </c>
      <c r="N37" s="11">
        <v>0</v>
      </c>
      <c r="O37" s="11">
        <v>0</v>
      </c>
      <c r="P37" s="36">
        <v>0</v>
      </c>
      <c r="Q37" s="11">
        <v>0</v>
      </c>
      <c r="R37" s="15">
        <v>0</v>
      </c>
      <c r="S37" s="15">
        <v>0</v>
      </c>
      <c r="T37" s="15">
        <v>0</v>
      </c>
      <c r="U37" s="15">
        <v>0</v>
      </c>
      <c r="V37" s="15"/>
      <c r="W37" s="151"/>
    </row>
    <row r="38" spans="1:23" s="29" customFormat="1" ht="114">
      <c r="A38" s="16" t="s">
        <v>783</v>
      </c>
      <c r="B38" s="17" t="s">
        <v>785</v>
      </c>
      <c r="C38" s="18" t="s">
        <v>761</v>
      </c>
      <c r="D38" s="15">
        <v>0</v>
      </c>
      <c r="E38" s="15">
        <v>0</v>
      </c>
      <c r="F38" s="15">
        <v>0</v>
      </c>
      <c r="G38" s="11">
        <v>0</v>
      </c>
      <c r="H38" s="11">
        <v>0</v>
      </c>
      <c r="I38" s="11">
        <v>0</v>
      </c>
      <c r="J38" s="36">
        <v>0</v>
      </c>
      <c r="K38" s="36">
        <v>0</v>
      </c>
      <c r="L38" s="11">
        <v>0</v>
      </c>
      <c r="M38" s="11">
        <v>0</v>
      </c>
      <c r="N38" s="11">
        <v>0</v>
      </c>
      <c r="O38" s="11">
        <v>0</v>
      </c>
      <c r="P38" s="36">
        <v>0</v>
      </c>
      <c r="Q38" s="11">
        <v>0</v>
      </c>
      <c r="R38" s="15">
        <v>0</v>
      </c>
      <c r="S38" s="15">
        <v>0</v>
      </c>
      <c r="T38" s="15">
        <v>0</v>
      </c>
      <c r="U38" s="15">
        <v>0</v>
      </c>
      <c r="V38" s="15"/>
      <c r="W38" s="151"/>
    </row>
    <row r="39" spans="1:23" s="29" customFormat="1" ht="99.75">
      <c r="A39" s="16" t="s">
        <v>783</v>
      </c>
      <c r="B39" s="17" t="s">
        <v>786</v>
      </c>
      <c r="C39" s="18" t="s">
        <v>761</v>
      </c>
      <c r="D39" s="15">
        <v>0</v>
      </c>
      <c r="E39" s="15">
        <v>0</v>
      </c>
      <c r="F39" s="15">
        <v>0</v>
      </c>
      <c r="G39" s="11">
        <v>0</v>
      </c>
      <c r="H39" s="11">
        <v>0</v>
      </c>
      <c r="I39" s="11">
        <v>0</v>
      </c>
      <c r="J39" s="36">
        <v>0</v>
      </c>
      <c r="K39" s="36">
        <v>0</v>
      </c>
      <c r="L39" s="11">
        <v>0</v>
      </c>
      <c r="M39" s="11">
        <v>0</v>
      </c>
      <c r="N39" s="11">
        <v>0</v>
      </c>
      <c r="O39" s="11">
        <v>0</v>
      </c>
      <c r="P39" s="36">
        <v>0</v>
      </c>
      <c r="Q39" s="11">
        <v>0</v>
      </c>
      <c r="R39" s="15">
        <v>0</v>
      </c>
      <c r="S39" s="15">
        <v>0</v>
      </c>
      <c r="T39" s="15">
        <v>0</v>
      </c>
      <c r="U39" s="15">
        <v>0</v>
      </c>
      <c r="V39" s="15"/>
      <c r="W39" s="151"/>
    </row>
    <row r="40" spans="1:23" s="29" customFormat="1" ht="114">
      <c r="A40" s="16" t="s">
        <v>783</v>
      </c>
      <c r="B40" s="17" t="s">
        <v>787</v>
      </c>
      <c r="C40" s="18" t="s">
        <v>761</v>
      </c>
      <c r="D40" s="15">
        <v>0</v>
      </c>
      <c r="E40" s="15">
        <v>0</v>
      </c>
      <c r="F40" s="15">
        <v>0</v>
      </c>
      <c r="G40" s="11">
        <v>0</v>
      </c>
      <c r="H40" s="11">
        <v>0</v>
      </c>
      <c r="I40" s="11">
        <v>0</v>
      </c>
      <c r="J40" s="36">
        <v>0</v>
      </c>
      <c r="K40" s="36">
        <v>0</v>
      </c>
      <c r="L40" s="11">
        <v>0</v>
      </c>
      <c r="M40" s="11">
        <v>0</v>
      </c>
      <c r="N40" s="11">
        <v>0</v>
      </c>
      <c r="O40" s="11">
        <v>0</v>
      </c>
      <c r="P40" s="36">
        <v>0</v>
      </c>
      <c r="Q40" s="11">
        <v>0</v>
      </c>
      <c r="R40" s="15">
        <v>0</v>
      </c>
      <c r="S40" s="15">
        <v>0</v>
      </c>
      <c r="T40" s="15">
        <v>0</v>
      </c>
      <c r="U40" s="15">
        <v>0</v>
      </c>
      <c r="V40" s="15"/>
      <c r="W40" s="151"/>
    </row>
    <row r="41" spans="1:23" s="29" customFormat="1" ht="42.75">
      <c r="A41" s="16" t="s">
        <v>788</v>
      </c>
      <c r="B41" s="17" t="s">
        <v>784</v>
      </c>
      <c r="C41" s="18" t="s">
        <v>761</v>
      </c>
      <c r="D41" s="15">
        <v>0</v>
      </c>
      <c r="E41" s="15">
        <v>0</v>
      </c>
      <c r="F41" s="15">
        <v>0</v>
      </c>
      <c r="G41" s="11">
        <v>0</v>
      </c>
      <c r="H41" s="11">
        <v>0</v>
      </c>
      <c r="I41" s="11">
        <v>0</v>
      </c>
      <c r="J41" s="36">
        <v>0</v>
      </c>
      <c r="K41" s="36">
        <v>0</v>
      </c>
      <c r="L41" s="11">
        <v>0</v>
      </c>
      <c r="M41" s="11">
        <v>0</v>
      </c>
      <c r="N41" s="11">
        <v>0</v>
      </c>
      <c r="O41" s="11">
        <v>0</v>
      </c>
      <c r="P41" s="36">
        <v>0</v>
      </c>
      <c r="Q41" s="11">
        <v>0</v>
      </c>
      <c r="R41" s="15">
        <v>0</v>
      </c>
      <c r="S41" s="15">
        <v>0</v>
      </c>
      <c r="T41" s="15">
        <v>0</v>
      </c>
      <c r="U41" s="15">
        <v>0</v>
      </c>
      <c r="V41" s="15"/>
      <c r="W41" s="151"/>
    </row>
    <row r="42" spans="1:23" s="29" customFormat="1" ht="114">
      <c r="A42" s="16" t="s">
        <v>788</v>
      </c>
      <c r="B42" s="17" t="s">
        <v>785</v>
      </c>
      <c r="C42" s="18" t="s">
        <v>761</v>
      </c>
      <c r="D42" s="15">
        <v>0</v>
      </c>
      <c r="E42" s="15">
        <v>0</v>
      </c>
      <c r="F42" s="15">
        <v>0</v>
      </c>
      <c r="G42" s="11">
        <v>0</v>
      </c>
      <c r="H42" s="11">
        <v>0</v>
      </c>
      <c r="I42" s="11">
        <v>0</v>
      </c>
      <c r="J42" s="36">
        <v>0</v>
      </c>
      <c r="K42" s="36">
        <v>0</v>
      </c>
      <c r="L42" s="11">
        <v>0</v>
      </c>
      <c r="M42" s="11">
        <v>0</v>
      </c>
      <c r="N42" s="11">
        <v>0</v>
      </c>
      <c r="O42" s="11">
        <v>0</v>
      </c>
      <c r="P42" s="36">
        <v>0</v>
      </c>
      <c r="Q42" s="11">
        <v>0</v>
      </c>
      <c r="R42" s="15">
        <v>0</v>
      </c>
      <c r="S42" s="15">
        <v>0</v>
      </c>
      <c r="T42" s="15">
        <v>0</v>
      </c>
      <c r="U42" s="15">
        <v>0</v>
      </c>
      <c r="V42" s="15"/>
      <c r="W42" s="151"/>
    </row>
    <row r="43" spans="1:23" s="29" customFormat="1" ht="99.75">
      <c r="A43" s="16" t="s">
        <v>788</v>
      </c>
      <c r="B43" s="17" t="s">
        <v>786</v>
      </c>
      <c r="C43" s="18" t="s">
        <v>761</v>
      </c>
      <c r="D43" s="15">
        <v>0</v>
      </c>
      <c r="E43" s="15">
        <v>0</v>
      </c>
      <c r="F43" s="15">
        <v>0</v>
      </c>
      <c r="G43" s="11">
        <v>0</v>
      </c>
      <c r="H43" s="11">
        <v>0</v>
      </c>
      <c r="I43" s="11">
        <v>0</v>
      </c>
      <c r="J43" s="36">
        <v>0</v>
      </c>
      <c r="K43" s="36">
        <v>0</v>
      </c>
      <c r="L43" s="11">
        <v>0</v>
      </c>
      <c r="M43" s="11">
        <v>0</v>
      </c>
      <c r="N43" s="11">
        <v>0</v>
      </c>
      <c r="O43" s="11">
        <v>0</v>
      </c>
      <c r="P43" s="36">
        <v>0</v>
      </c>
      <c r="Q43" s="11">
        <v>0</v>
      </c>
      <c r="R43" s="15">
        <v>0</v>
      </c>
      <c r="S43" s="15">
        <v>0</v>
      </c>
      <c r="T43" s="15">
        <v>0</v>
      </c>
      <c r="U43" s="15">
        <v>0</v>
      </c>
      <c r="V43" s="15"/>
      <c r="W43" s="151"/>
    </row>
    <row r="44" spans="1:23" s="29" customFormat="1" ht="114">
      <c r="A44" s="16" t="s">
        <v>788</v>
      </c>
      <c r="B44" s="17" t="s">
        <v>789</v>
      </c>
      <c r="C44" s="18" t="s">
        <v>761</v>
      </c>
      <c r="D44" s="15">
        <v>0</v>
      </c>
      <c r="E44" s="15">
        <v>0</v>
      </c>
      <c r="F44" s="15">
        <v>0</v>
      </c>
      <c r="G44" s="11">
        <v>0</v>
      </c>
      <c r="H44" s="11">
        <v>0</v>
      </c>
      <c r="I44" s="11">
        <v>0</v>
      </c>
      <c r="J44" s="36">
        <v>0</v>
      </c>
      <c r="K44" s="36">
        <v>0</v>
      </c>
      <c r="L44" s="11">
        <v>0</v>
      </c>
      <c r="M44" s="11">
        <v>0</v>
      </c>
      <c r="N44" s="11">
        <v>0</v>
      </c>
      <c r="O44" s="11">
        <v>0</v>
      </c>
      <c r="P44" s="36">
        <v>0</v>
      </c>
      <c r="Q44" s="11">
        <v>0</v>
      </c>
      <c r="R44" s="15">
        <v>0</v>
      </c>
      <c r="S44" s="15">
        <v>0</v>
      </c>
      <c r="T44" s="15">
        <v>0</v>
      </c>
      <c r="U44" s="15">
        <v>0</v>
      </c>
      <c r="V44" s="15"/>
      <c r="W44" s="151"/>
    </row>
    <row r="45" spans="1:23" s="29" customFormat="1" ht="85.5">
      <c r="A45" s="16" t="s">
        <v>790</v>
      </c>
      <c r="B45" s="17" t="s">
        <v>791</v>
      </c>
      <c r="C45" s="18" t="s">
        <v>761</v>
      </c>
      <c r="D45" s="15">
        <v>0</v>
      </c>
      <c r="E45" s="15">
        <v>0</v>
      </c>
      <c r="F45" s="15">
        <v>0</v>
      </c>
      <c r="G45" s="11">
        <v>0</v>
      </c>
      <c r="H45" s="11">
        <v>0</v>
      </c>
      <c r="I45" s="11">
        <v>0</v>
      </c>
      <c r="J45" s="36">
        <v>0</v>
      </c>
      <c r="K45" s="36">
        <v>0</v>
      </c>
      <c r="L45" s="11">
        <v>0</v>
      </c>
      <c r="M45" s="11">
        <v>0</v>
      </c>
      <c r="N45" s="11">
        <v>0</v>
      </c>
      <c r="O45" s="11">
        <v>0</v>
      </c>
      <c r="P45" s="36">
        <v>0</v>
      </c>
      <c r="Q45" s="11">
        <v>0</v>
      </c>
      <c r="R45" s="15">
        <v>0</v>
      </c>
      <c r="S45" s="15">
        <v>0</v>
      </c>
      <c r="T45" s="15">
        <v>0</v>
      </c>
      <c r="U45" s="15">
        <v>0</v>
      </c>
      <c r="V45" s="15"/>
      <c r="W45" s="151"/>
    </row>
    <row r="46" spans="1:23" s="29" customFormat="1" ht="71.25">
      <c r="A46" s="16" t="s">
        <v>792</v>
      </c>
      <c r="B46" s="17" t="s">
        <v>793</v>
      </c>
      <c r="C46" s="18" t="s">
        <v>761</v>
      </c>
      <c r="D46" s="15">
        <v>0</v>
      </c>
      <c r="E46" s="15">
        <v>0</v>
      </c>
      <c r="F46" s="15">
        <v>0</v>
      </c>
      <c r="G46" s="11">
        <v>0</v>
      </c>
      <c r="H46" s="11">
        <v>0</v>
      </c>
      <c r="I46" s="11">
        <v>0</v>
      </c>
      <c r="J46" s="36">
        <v>0</v>
      </c>
      <c r="K46" s="36">
        <v>0</v>
      </c>
      <c r="L46" s="11">
        <v>0</v>
      </c>
      <c r="M46" s="11">
        <v>0</v>
      </c>
      <c r="N46" s="11">
        <v>0</v>
      </c>
      <c r="O46" s="11">
        <v>0</v>
      </c>
      <c r="P46" s="36">
        <v>0</v>
      </c>
      <c r="Q46" s="11">
        <v>0</v>
      </c>
      <c r="R46" s="15">
        <v>0</v>
      </c>
      <c r="S46" s="15">
        <v>0</v>
      </c>
      <c r="T46" s="15">
        <v>0</v>
      </c>
      <c r="U46" s="15">
        <v>0</v>
      </c>
      <c r="V46" s="15"/>
      <c r="W46" s="151"/>
    </row>
    <row r="47" spans="1:23" s="29" customFormat="1" ht="85.5">
      <c r="A47" s="16" t="s">
        <v>794</v>
      </c>
      <c r="B47" s="17" t="s">
        <v>795</v>
      </c>
      <c r="C47" s="18" t="s">
        <v>761</v>
      </c>
      <c r="D47" s="15">
        <v>0</v>
      </c>
      <c r="E47" s="15">
        <v>0</v>
      </c>
      <c r="F47" s="15">
        <v>0</v>
      </c>
      <c r="G47" s="11">
        <v>0</v>
      </c>
      <c r="H47" s="11">
        <v>0</v>
      </c>
      <c r="I47" s="11">
        <v>0</v>
      </c>
      <c r="J47" s="36">
        <v>0</v>
      </c>
      <c r="K47" s="36">
        <v>0</v>
      </c>
      <c r="L47" s="11">
        <v>0</v>
      </c>
      <c r="M47" s="11">
        <v>0</v>
      </c>
      <c r="N47" s="11">
        <v>0</v>
      </c>
      <c r="O47" s="11">
        <v>0</v>
      </c>
      <c r="P47" s="36">
        <v>0</v>
      </c>
      <c r="Q47" s="11">
        <v>0</v>
      </c>
      <c r="R47" s="15">
        <v>0</v>
      </c>
      <c r="S47" s="15">
        <v>0</v>
      </c>
      <c r="T47" s="15">
        <v>0</v>
      </c>
      <c r="U47" s="15">
        <v>0</v>
      </c>
      <c r="V47" s="15"/>
      <c r="W47" s="151"/>
    </row>
    <row r="48" spans="1:23" s="29" customFormat="1" ht="57">
      <c r="A48" s="16" t="s">
        <v>119</v>
      </c>
      <c r="B48" s="17" t="s">
        <v>796</v>
      </c>
      <c r="C48" s="18" t="s">
        <v>761</v>
      </c>
      <c r="D48" s="15">
        <f>D49+D63+D69</f>
        <v>0</v>
      </c>
      <c r="E48" s="15" t="s">
        <v>832</v>
      </c>
      <c r="F48" s="15">
        <v>0</v>
      </c>
      <c r="G48" s="15">
        <f>G49</f>
        <v>0</v>
      </c>
      <c r="H48" s="15">
        <f>H63</f>
        <v>3.9949999999999997</v>
      </c>
      <c r="I48" s="15">
        <v>0</v>
      </c>
      <c r="J48" s="24">
        <f>J49</f>
        <v>33</v>
      </c>
      <c r="K48" s="24" t="s">
        <v>832</v>
      </c>
      <c r="L48" s="15">
        <f>L49</f>
        <v>0</v>
      </c>
      <c r="M48" s="15">
        <v>0</v>
      </c>
      <c r="N48" s="15">
        <f>N63</f>
        <v>3.9949999999999997</v>
      </c>
      <c r="O48" s="15">
        <v>0</v>
      </c>
      <c r="P48" s="24">
        <f>P49</f>
        <v>33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/>
      <c r="W48" s="151"/>
    </row>
    <row r="49" spans="1:23" s="29" customFormat="1" ht="114">
      <c r="A49" s="16" t="s">
        <v>528</v>
      </c>
      <c r="B49" s="17" t="s">
        <v>797</v>
      </c>
      <c r="C49" s="18" t="s">
        <v>761</v>
      </c>
      <c r="D49" s="15">
        <f t="shared" ref="D49:E49" si="3">D50</f>
        <v>0</v>
      </c>
      <c r="E49" s="15" t="str">
        <f>E50</f>
        <v>II</v>
      </c>
      <c r="F49" s="15">
        <v>0</v>
      </c>
      <c r="G49" s="15">
        <f>G50</f>
        <v>0</v>
      </c>
      <c r="H49" s="15">
        <f>H50</f>
        <v>0</v>
      </c>
      <c r="I49" s="15">
        <f>I50</f>
        <v>0</v>
      </c>
      <c r="J49" s="24">
        <f>J50</f>
        <v>33</v>
      </c>
      <c r="K49" s="24" t="str">
        <f>K50</f>
        <v>II</v>
      </c>
      <c r="L49" s="15">
        <f>L50</f>
        <v>0</v>
      </c>
      <c r="M49" s="15">
        <v>0</v>
      </c>
      <c r="N49" s="15">
        <f>N50</f>
        <v>0</v>
      </c>
      <c r="O49" s="15">
        <v>0</v>
      </c>
      <c r="P49" s="24">
        <f>P50</f>
        <v>33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/>
      <c r="W49" s="151"/>
    </row>
    <row r="50" spans="1:23" s="29" customFormat="1" ht="57">
      <c r="A50" s="16" t="s">
        <v>530</v>
      </c>
      <c r="B50" s="17" t="s">
        <v>798</v>
      </c>
      <c r="C50" s="18" t="s">
        <v>761</v>
      </c>
      <c r="D50" s="15">
        <f>SUM(D51:D61)</f>
        <v>0</v>
      </c>
      <c r="E50" s="15" t="str">
        <f>E51</f>
        <v>II</v>
      </c>
      <c r="F50" s="15">
        <v>0</v>
      </c>
      <c r="G50" s="15">
        <v>0</v>
      </c>
      <c r="H50" s="15">
        <v>0</v>
      </c>
      <c r="I50" s="15">
        <v>0</v>
      </c>
      <c r="J50" s="24">
        <f>SUM(J51:J61)</f>
        <v>33</v>
      </c>
      <c r="K50" s="24" t="str">
        <f>K51</f>
        <v>II</v>
      </c>
      <c r="L50" s="15">
        <v>0</v>
      </c>
      <c r="M50" s="15">
        <v>0</v>
      </c>
      <c r="N50" s="15">
        <v>0</v>
      </c>
      <c r="O50" s="15">
        <v>0</v>
      </c>
      <c r="P50" s="24">
        <f>SUM(P51:P61)</f>
        <v>33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/>
      <c r="W50" s="151"/>
    </row>
    <row r="51" spans="1:23" s="29" customFormat="1" ht="45">
      <c r="A51" s="128" t="s">
        <v>530</v>
      </c>
      <c r="B51" s="129" t="s">
        <v>909</v>
      </c>
      <c r="C51" s="130" t="s">
        <v>910</v>
      </c>
      <c r="D51" s="15">
        <v>0</v>
      </c>
      <c r="E51" s="15" t="s">
        <v>565</v>
      </c>
      <c r="F51" s="15">
        <v>0</v>
      </c>
      <c r="G51" s="15">
        <v>0</v>
      </c>
      <c r="H51" s="15">
        <v>0</v>
      </c>
      <c r="I51" s="15">
        <v>0</v>
      </c>
      <c r="J51" s="36">
        <v>5</v>
      </c>
      <c r="K51" s="36" t="s">
        <v>565</v>
      </c>
      <c r="L51" s="15">
        <v>0</v>
      </c>
      <c r="M51" s="15">
        <v>0</v>
      </c>
      <c r="N51" s="15">
        <v>0</v>
      </c>
      <c r="O51" s="15">
        <v>0</v>
      </c>
      <c r="P51" s="36">
        <v>5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/>
      <c r="W51" s="151"/>
    </row>
    <row r="52" spans="1:23" s="29" customFormat="1" ht="45">
      <c r="A52" s="128" t="s">
        <v>530</v>
      </c>
      <c r="B52" s="129" t="s">
        <v>911</v>
      </c>
      <c r="C52" s="130" t="s">
        <v>912</v>
      </c>
      <c r="D52" s="15">
        <v>0</v>
      </c>
      <c r="E52" s="15" t="s">
        <v>565</v>
      </c>
      <c r="F52" s="15">
        <v>0</v>
      </c>
      <c r="G52" s="15">
        <v>0</v>
      </c>
      <c r="H52" s="15">
        <v>0</v>
      </c>
      <c r="I52" s="15">
        <v>0</v>
      </c>
      <c r="J52" s="36">
        <v>3</v>
      </c>
      <c r="K52" s="36" t="s">
        <v>565</v>
      </c>
      <c r="L52" s="15">
        <v>0</v>
      </c>
      <c r="M52" s="15">
        <v>0</v>
      </c>
      <c r="N52" s="15">
        <v>0</v>
      </c>
      <c r="O52" s="15">
        <v>0</v>
      </c>
      <c r="P52" s="36">
        <v>3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/>
      <c r="W52" s="151"/>
    </row>
    <row r="53" spans="1:23" s="29" customFormat="1" ht="45">
      <c r="A53" s="128" t="s">
        <v>530</v>
      </c>
      <c r="B53" s="129" t="s">
        <v>913</v>
      </c>
      <c r="C53" s="130" t="s">
        <v>914</v>
      </c>
      <c r="D53" s="15">
        <v>0</v>
      </c>
      <c r="E53" s="15" t="s">
        <v>565</v>
      </c>
      <c r="F53" s="15">
        <v>0</v>
      </c>
      <c r="G53" s="15">
        <v>0</v>
      </c>
      <c r="H53" s="15">
        <v>0</v>
      </c>
      <c r="I53" s="15">
        <v>0</v>
      </c>
      <c r="J53" s="36">
        <v>5</v>
      </c>
      <c r="K53" s="36" t="s">
        <v>565</v>
      </c>
      <c r="L53" s="15">
        <v>0</v>
      </c>
      <c r="M53" s="15">
        <v>0</v>
      </c>
      <c r="N53" s="15">
        <v>0</v>
      </c>
      <c r="O53" s="15">
        <v>0</v>
      </c>
      <c r="P53" s="36">
        <v>5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/>
      <c r="W53" s="151"/>
    </row>
    <row r="54" spans="1:23" s="29" customFormat="1" ht="45">
      <c r="A54" s="128" t="s">
        <v>530</v>
      </c>
      <c r="B54" s="129" t="s">
        <v>915</v>
      </c>
      <c r="C54" s="130" t="s">
        <v>916</v>
      </c>
      <c r="D54" s="15">
        <v>0</v>
      </c>
      <c r="E54" s="15" t="s">
        <v>565</v>
      </c>
      <c r="F54" s="15">
        <v>0</v>
      </c>
      <c r="G54" s="15">
        <v>0</v>
      </c>
      <c r="H54" s="15">
        <v>0</v>
      </c>
      <c r="I54" s="15">
        <v>0</v>
      </c>
      <c r="J54" s="38">
        <v>2</v>
      </c>
      <c r="K54" s="36" t="s">
        <v>565</v>
      </c>
      <c r="L54" s="15">
        <v>0</v>
      </c>
      <c r="M54" s="15">
        <v>0</v>
      </c>
      <c r="N54" s="15">
        <v>0</v>
      </c>
      <c r="O54" s="15">
        <v>0</v>
      </c>
      <c r="P54" s="38">
        <v>2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/>
      <c r="W54" s="151"/>
    </row>
    <row r="55" spans="1:23" s="29" customFormat="1" ht="45">
      <c r="A55" s="128" t="s">
        <v>530</v>
      </c>
      <c r="B55" s="129" t="s">
        <v>917</v>
      </c>
      <c r="C55" s="130" t="s">
        <v>918</v>
      </c>
      <c r="D55" s="15">
        <v>0</v>
      </c>
      <c r="E55" s="15" t="s">
        <v>565</v>
      </c>
      <c r="F55" s="15">
        <v>0</v>
      </c>
      <c r="G55" s="15">
        <v>0</v>
      </c>
      <c r="H55" s="15">
        <v>0</v>
      </c>
      <c r="I55" s="15">
        <v>0</v>
      </c>
      <c r="J55" s="38">
        <v>2</v>
      </c>
      <c r="K55" s="36" t="s">
        <v>565</v>
      </c>
      <c r="L55" s="15">
        <v>0</v>
      </c>
      <c r="M55" s="15">
        <v>0</v>
      </c>
      <c r="N55" s="15">
        <v>0</v>
      </c>
      <c r="O55" s="15">
        <v>0</v>
      </c>
      <c r="P55" s="38">
        <v>2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/>
      <c r="W55" s="151"/>
    </row>
    <row r="56" spans="1:23" s="29" customFormat="1" ht="45">
      <c r="A56" s="128" t="s">
        <v>530</v>
      </c>
      <c r="B56" s="129" t="s">
        <v>919</v>
      </c>
      <c r="C56" s="130" t="s">
        <v>920</v>
      </c>
      <c r="D56" s="15">
        <v>0</v>
      </c>
      <c r="E56" s="15" t="s">
        <v>565</v>
      </c>
      <c r="F56" s="15">
        <v>0</v>
      </c>
      <c r="G56" s="15">
        <v>0</v>
      </c>
      <c r="H56" s="15">
        <v>0</v>
      </c>
      <c r="I56" s="15">
        <v>0</v>
      </c>
      <c r="J56" s="38">
        <v>2</v>
      </c>
      <c r="K56" s="36" t="s">
        <v>565</v>
      </c>
      <c r="L56" s="15">
        <v>0</v>
      </c>
      <c r="M56" s="15">
        <v>0</v>
      </c>
      <c r="N56" s="15">
        <v>0</v>
      </c>
      <c r="O56" s="15">
        <v>0</v>
      </c>
      <c r="P56" s="38">
        <v>2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/>
      <c r="W56" s="151"/>
    </row>
    <row r="57" spans="1:23" s="29" customFormat="1" ht="45">
      <c r="A57" s="128" t="s">
        <v>530</v>
      </c>
      <c r="B57" s="129" t="s">
        <v>921</v>
      </c>
      <c r="C57" s="130" t="s">
        <v>922</v>
      </c>
      <c r="D57" s="15">
        <v>0</v>
      </c>
      <c r="E57" s="15" t="s">
        <v>565</v>
      </c>
      <c r="F57" s="15">
        <v>0</v>
      </c>
      <c r="G57" s="15">
        <v>0</v>
      </c>
      <c r="H57" s="15">
        <v>0</v>
      </c>
      <c r="I57" s="15">
        <v>0</v>
      </c>
      <c r="J57" s="38">
        <v>2</v>
      </c>
      <c r="K57" s="36" t="s">
        <v>565</v>
      </c>
      <c r="L57" s="15">
        <v>0</v>
      </c>
      <c r="M57" s="15">
        <v>0</v>
      </c>
      <c r="N57" s="15">
        <v>0</v>
      </c>
      <c r="O57" s="15">
        <v>0</v>
      </c>
      <c r="P57" s="38">
        <v>2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/>
      <c r="W57" s="151"/>
    </row>
    <row r="58" spans="1:23" s="29" customFormat="1" ht="45">
      <c r="A58" s="128" t="s">
        <v>530</v>
      </c>
      <c r="B58" s="129" t="s">
        <v>923</v>
      </c>
      <c r="C58" s="130" t="s">
        <v>924</v>
      </c>
      <c r="D58" s="15">
        <v>0</v>
      </c>
      <c r="E58" s="15" t="s">
        <v>565</v>
      </c>
      <c r="F58" s="15">
        <v>0</v>
      </c>
      <c r="G58" s="15">
        <v>0</v>
      </c>
      <c r="H58" s="15">
        <v>0</v>
      </c>
      <c r="I58" s="15">
        <v>0</v>
      </c>
      <c r="J58" s="38">
        <v>3</v>
      </c>
      <c r="K58" s="36" t="s">
        <v>565</v>
      </c>
      <c r="L58" s="15">
        <v>0</v>
      </c>
      <c r="M58" s="15">
        <v>0</v>
      </c>
      <c r="N58" s="15">
        <v>0</v>
      </c>
      <c r="O58" s="15">
        <v>0</v>
      </c>
      <c r="P58" s="38">
        <v>3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/>
      <c r="W58" s="151"/>
    </row>
    <row r="59" spans="1:23" s="29" customFormat="1" ht="45">
      <c r="A59" s="128" t="s">
        <v>530</v>
      </c>
      <c r="B59" s="129" t="s">
        <v>925</v>
      </c>
      <c r="C59" s="130" t="s">
        <v>926</v>
      </c>
      <c r="D59" s="15">
        <v>0</v>
      </c>
      <c r="E59" s="15" t="s">
        <v>565</v>
      </c>
      <c r="F59" s="15">
        <v>0</v>
      </c>
      <c r="G59" s="15">
        <v>0</v>
      </c>
      <c r="H59" s="15">
        <v>0</v>
      </c>
      <c r="I59" s="15">
        <v>0</v>
      </c>
      <c r="J59" s="25">
        <v>5</v>
      </c>
      <c r="K59" s="36" t="s">
        <v>565</v>
      </c>
      <c r="L59" s="15">
        <v>0</v>
      </c>
      <c r="M59" s="15">
        <v>0</v>
      </c>
      <c r="N59" s="15">
        <v>0</v>
      </c>
      <c r="O59" s="15">
        <v>0</v>
      </c>
      <c r="P59" s="25">
        <v>5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/>
      <c r="W59" s="151"/>
    </row>
    <row r="60" spans="1:23" s="29" customFormat="1" ht="45">
      <c r="A60" s="128" t="s">
        <v>530</v>
      </c>
      <c r="B60" s="129" t="s">
        <v>927</v>
      </c>
      <c r="C60" s="130" t="s">
        <v>928</v>
      </c>
      <c r="D60" s="15">
        <v>0</v>
      </c>
      <c r="E60" s="15" t="s">
        <v>565</v>
      </c>
      <c r="F60" s="15">
        <v>0</v>
      </c>
      <c r="G60" s="15">
        <v>0</v>
      </c>
      <c r="H60" s="15">
        <v>0</v>
      </c>
      <c r="I60" s="15">
        <v>0</v>
      </c>
      <c r="J60" s="25">
        <v>2</v>
      </c>
      <c r="K60" s="36" t="s">
        <v>565</v>
      </c>
      <c r="L60" s="15">
        <v>0</v>
      </c>
      <c r="M60" s="15">
        <v>0</v>
      </c>
      <c r="N60" s="15">
        <v>0</v>
      </c>
      <c r="O60" s="15">
        <v>0</v>
      </c>
      <c r="P60" s="25">
        <v>2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/>
      <c r="W60" s="151"/>
    </row>
    <row r="61" spans="1:23" s="29" customFormat="1" ht="45">
      <c r="A61" s="128" t="s">
        <v>530</v>
      </c>
      <c r="B61" s="129" t="s">
        <v>929</v>
      </c>
      <c r="C61" s="130" t="s">
        <v>930</v>
      </c>
      <c r="D61" s="15">
        <v>0</v>
      </c>
      <c r="E61" s="15" t="s">
        <v>565</v>
      </c>
      <c r="F61" s="15">
        <v>0</v>
      </c>
      <c r="G61" s="15">
        <v>0</v>
      </c>
      <c r="H61" s="15">
        <v>0</v>
      </c>
      <c r="I61" s="15">
        <v>0</v>
      </c>
      <c r="J61" s="25">
        <v>2</v>
      </c>
      <c r="K61" s="36" t="s">
        <v>565</v>
      </c>
      <c r="L61" s="15">
        <v>0</v>
      </c>
      <c r="M61" s="15">
        <v>0</v>
      </c>
      <c r="N61" s="15">
        <v>0</v>
      </c>
      <c r="O61" s="15">
        <v>0</v>
      </c>
      <c r="P61" s="25">
        <v>2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/>
      <c r="W61" s="151"/>
    </row>
    <row r="62" spans="1:23" s="29" customFormat="1" ht="114">
      <c r="A62" s="16" t="s">
        <v>535</v>
      </c>
      <c r="B62" s="17" t="s">
        <v>799</v>
      </c>
      <c r="C62" s="18" t="s">
        <v>761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24">
        <v>0</v>
      </c>
      <c r="K62" s="27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/>
      <c r="W62" s="151"/>
    </row>
    <row r="63" spans="1:23" s="29" customFormat="1" ht="71.25">
      <c r="A63" s="16" t="s">
        <v>543</v>
      </c>
      <c r="B63" s="17" t="s">
        <v>800</v>
      </c>
      <c r="C63" s="18" t="s">
        <v>761</v>
      </c>
      <c r="D63" s="15">
        <f>D64</f>
        <v>0</v>
      </c>
      <c r="E63" s="15" t="str">
        <f>E64</f>
        <v>III-IV</v>
      </c>
      <c r="F63" s="15">
        <v>0</v>
      </c>
      <c r="G63" s="15">
        <f>G64</f>
        <v>0</v>
      </c>
      <c r="H63" s="15">
        <f>H64</f>
        <v>3.9949999999999997</v>
      </c>
      <c r="I63" s="15">
        <v>0</v>
      </c>
      <c r="J63" s="24">
        <f>J64</f>
        <v>0</v>
      </c>
      <c r="K63" s="24" t="str">
        <f>K64</f>
        <v>III-IV</v>
      </c>
      <c r="L63" s="15">
        <f>L64</f>
        <v>0</v>
      </c>
      <c r="M63" s="15">
        <v>0</v>
      </c>
      <c r="N63" s="15">
        <f>N64</f>
        <v>3.9949999999999997</v>
      </c>
      <c r="O63" s="15">
        <v>0</v>
      </c>
      <c r="P63" s="24">
        <f>P64</f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/>
      <c r="W63" s="151"/>
    </row>
    <row r="64" spans="1:23" s="29" customFormat="1" ht="42.75">
      <c r="A64" s="16" t="s">
        <v>801</v>
      </c>
      <c r="B64" s="17" t="s">
        <v>802</v>
      </c>
      <c r="C64" s="18" t="s">
        <v>761</v>
      </c>
      <c r="D64" s="15">
        <f>SUM(D65:D67)</f>
        <v>0</v>
      </c>
      <c r="E64" s="15" t="s">
        <v>948</v>
      </c>
      <c r="F64" s="15">
        <v>0</v>
      </c>
      <c r="G64" s="15">
        <f>G65</f>
        <v>0</v>
      </c>
      <c r="H64" s="15">
        <f>H65+H66+H67</f>
        <v>3.9949999999999997</v>
      </c>
      <c r="I64" s="15">
        <v>0</v>
      </c>
      <c r="J64" s="24">
        <f>J65</f>
        <v>0</v>
      </c>
      <c r="K64" s="24" t="s">
        <v>948</v>
      </c>
      <c r="L64" s="15">
        <f>L65</f>
        <v>0</v>
      </c>
      <c r="M64" s="15">
        <v>0</v>
      </c>
      <c r="N64" s="15">
        <f>N65+N66+N67</f>
        <v>3.9949999999999997</v>
      </c>
      <c r="O64" s="15">
        <v>0</v>
      </c>
      <c r="P64" s="24">
        <f>P65</f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/>
      <c r="W64" s="151"/>
    </row>
    <row r="65" spans="1:23" ht="90">
      <c r="A65" s="131" t="s">
        <v>801</v>
      </c>
      <c r="B65" s="132" t="s">
        <v>931</v>
      </c>
      <c r="C65" s="133" t="s">
        <v>932</v>
      </c>
      <c r="D65" s="22">
        <v>0</v>
      </c>
      <c r="E65" s="22" t="s">
        <v>947</v>
      </c>
      <c r="F65" s="22">
        <v>0</v>
      </c>
      <c r="G65" s="22">
        <v>0</v>
      </c>
      <c r="H65" s="22">
        <v>1.8</v>
      </c>
      <c r="I65" s="22">
        <v>0</v>
      </c>
      <c r="J65" s="25">
        <v>0</v>
      </c>
      <c r="K65" s="25" t="s">
        <v>221</v>
      </c>
      <c r="L65" s="22">
        <v>0</v>
      </c>
      <c r="M65" s="22">
        <v>0</v>
      </c>
      <c r="N65" s="22">
        <v>1.8</v>
      </c>
      <c r="O65" s="22">
        <v>0</v>
      </c>
      <c r="P65" s="25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/>
      <c r="W65" s="153"/>
    </row>
    <row r="66" spans="1:23" ht="360">
      <c r="A66" s="131" t="s">
        <v>801</v>
      </c>
      <c r="B66" s="134" t="s">
        <v>933</v>
      </c>
      <c r="C66" s="133" t="s">
        <v>934</v>
      </c>
      <c r="D66" s="22">
        <v>0</v>
      </c>
      <c r="E66" s="22" t="s">
        <v>207</v>
      </c>
      <c r="F66" s="22">
        <v>0</v>
      </c>
      <c r="G66" s="22">
        <v>0</v>
      </c>
      <c r="H66" s="22">
        <f>0.6475+0.6475</f>
        <v>1.2949999999999999</v>
      </c>
      <c r="I66" s="22">
        <v>0</v>
      </c>
      <c r="J66" s="25">
        <v>0</v>
      </c>
      <c r="K66" s="25" t="s">
        <v>207</v>
      </c>
      <c r="L66" s="22">
        <v>0</v>
      </c>
      <c r="M66" s="22">
        <v>0</v>
      </c>
      <c r="N66" s="22">
        <f>0.6475+0.6475</f>
        <v>1.2949999999999999</v>
      </c>
      <c r="O66" s="22">
        <v>0</v>
      </c>
      <c r="P66" s="25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/>
      <c r="W66" s="153"/>
    </row>
    <row r="67" spans="1:23" ht="135">
      <c r="A67" s="131" t="s">
        <v>801</v>
      </c>
      <c r="B67" s="132" t="s">
        <v>935</v>
      </c>
      <c r="C67" s="133" t="s">
        <v>936</v>
      </c>
      <c r="D67" s="22">
        <v>0</v>
      </c>
      <c r="E67" s="22" t="s">
        <v>207</v>
      </c>
      <c r="F67" s="22">
        <v>0</v>
      </c>
      <c r="G67" s="22">
        <v>0</v>
      </c>
      <c r="H67" s="22">
        <v>0.9</v>
      </c>
      <c r="I67" s="22">
        <v>0</v>
      </c>
      <c r="J67" s="25">
        <v>0</v>
      </c>
      <c r="K67" s="25" t="s">
        <v>207</v>
      </c>
      <c r="L67" s="22">
        <v>0</v>
      </c>
      <c r="M67" s="22">
        <v>0</v>
      </c>
      <c r="N67" s="22">
        <v>0.9</v>
      </c>
      <c r="O67" s="22">
        <v>0</v>
      </c>
      <c r="P67" s="25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/>
      <c r="W67" s="153"/>
    </row>
    <row r="68" spans="1:23" s="29" customFormat="1" ht="71.25">
      <c r="A68" s="16" t="s">
        <v>803</v>
      </c>
      <c r="B68" s="17" t="s">
        <v>804</v>
      </c>
      <c r="C68" s="18" t="s">
        <v>761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24">
        <v>0</v>
      </c>
      <c r="K68" s="24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/>
      <c r="W68" s="151"/>
    </row>
    <row r="69" spans="1:23" s="29" customFormat="1" ht="57">
      <c r="A69" s="16" t="s">
        <v>545</v>
      </c>
      <c r="B69" s="17" t="s">
        <v>805</v>
      </c>
      <c r="C69" s="18" t="s">
        <v>761</v>
      </c>
      <c r="D69" s="15">
        <f t="shared" ref="D69:E69" si="4">D71</f>
        <v>0</v>
      </c>
      <c r="E69" s="15">
        <f>E71</f>
        <v>0</v>
      </c>
      <c r="F69" s="15">
        <f>F71</f>
        <v>0</v>
      </c>
      <c r="G69" s="15">
        <f>G71</f>
        <v>0</v>
      </c>
      <c r="H69" s="15">
        <v>0</v>
      </c>
      <c r="I69" s="15">
        <v>0</v>
      </c>
      <c r="J69" s="24">
        <f>J71</f>
        <v>0</v>
      </c>
      <c r="K69" s="24">
        <f>K71</f>
        <v>0</v>
      </c>
      <c r="L69" s="15">
        <f>L71</f>
        <v>0</v>
      </c>
      <c r="M69" s="15">
        <v>0</v>
      </c>
      <c r="N69" s="15">
        <v>0</v>
      </c>
      <c r="O69" s="15">
        <v>0</v>
      </c>
      <c r="P69" s="24">
        <f>P71</f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/>
      <c r="W69" s="151"/>
    </row>
    <row r="70" spans="1:23" s="29" customFormat="1" ht="42.75">
      <c r="A70" s="16" t="s">
        <v>547</v>
      </c>
      <c r="B70" s="17" t="s">
        <v>806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24">
        <v>0</v>
      </c>
      <c r="K70" s="24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/>
      <c r="W70" s="151"/>
    </row>
    <row r="71" spans="1:23" s="29" customFormat="1" ht="42.75">
      <c r="A71" s="16" t="s">
        <v>551</v>
      </c>
      <c r="B71" s="17" t="s">
        <v>807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24">
        <v>0</v>
      </c>
      <c r="K71" s="24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/>
      <c r="W71" s="151"/>
    </row>
    <row r="72" spans="1:23" s="29" customFormat="1" ht="42.75">
      <c r="A72" s="16" t="s">
        <v>552</v>
      </c>
      <c r="B72" s="17" t="s">
        <v>808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24">
        <v>0</v>
      </c>
      <c r="K72" s="24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/>
      <c r="W72" s="151"/>
    </row>
    <row r="73" spans="1:23" s="29" customFormat="1" ht="42.75">
      <c r="A73" s="16" t="s">
        <v>553</v>
      </c>
      <c r="B73" s="17" t="s">
        <v>809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24">
        <v>0</v>
      </c>
      <c r="K73" s="24">
        <v>0</v>
      </c>
      <c r="L73" s="15">
        <v>0</v>
      </c>
      <c r="M73" s="15">
        <v>0</v>
      </c>
      <c r="N73" s="15">
        <v>0</v>
      </c>
      <c r="O73" s="15">
        <v>0</v>
      </c>
      <c r="P73" s="24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/>
      <c r="W73" s="151"/>
    </row>
    <row r="74" spans="1:23" s="29" customFormat="1" ht="71.25">
      <c r="A74" s="16" t="s">
        <v>554</v>
      </c>
      <c r="B74" s="17" t="s">
        <v>810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24">
        <v>0</v>
      </c>
      <c r="K74" s="24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/>
      <c r="W74" s="151"/>
    </row>
    <row r="75" spans="1:23" s="29" customFormat="1" ht="71.25">
      <c r="A75" s="16" t="s">
        <v>555</v>
      </c>
      <c r="B75" s="17" t="s">
        <v>811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24">
        <v>0</v>
      </c>
      <c r="K75" s="24">
        <v>0</v>
      </c>
      <c r="L75" s="15">
        <v>0</v>
      </c>
      <c r="M75" s="15">
        <v>0</v>
      </c>
      <c r="N75" s="15">
        <v>0</v>
      </c>
      <c r="O75" s="15">
        <v>0</v>
      </c>
      <c r="P75" s="24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/>
      <c r="W75" s="151"/>
    </row>
    <row r="76" spans="1:23" s="29" customFormat="1" ht="71.25">
      <c r="A76" s="16" t="s">
        <v>556</v>
      </c>
      <c r="B76" s="17" t="s">
        <v>812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24">
        <v>0</v>
      </c>
      <c r="K76" s="24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/>
      <c r="W76" s="151"/>
    </row>
    <row r="77" spans="1:23" s="29" customFormat="1" ht="71.25">
      <c r="A77" s="16" t="s">
        <v>813</v>
      </c>
      <c r="B77" s="17" t="s">
        <v>814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24">
        <v>0</v>
      </c>
      <c r="K77" s="24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/>
      <c r="W77" s="151"/>
    </row>
    <row r="78" spans="1:23" s="29" customFormat="1" ht="71.25">
      <c r="A78" s="16" t="s">
        <v>815</v>
      </c>
      <c r="B78" s="17" t="s">
        <v>816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24">
        <v>0</v>
      </c>
      <c r="K78" s="24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/>
      <c r="W78" s="151"/>
    </row>
    <row r="79" spans="1:23" s="29" customFormat="1" ht="42.75">
      <c r="A79" s="16" t="s">
        <v>817</v>
      </c>
      <c r="B79" s="17" t="s">
        <v>818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24">
        <v>0</v>
      </c>
      <c r="K79" s="24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/>
      <c r="W79" s="151"/>
    </row>
    <row r="80" spans="1:23" s="29" customFormat="1" ht="71.25">
      <c r="A80" s="16" t="s">
        <v>819</v>
      </c>
      <c r="B80" s="17" t="s">
        <v>820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24">
        <v>0</v>
      </c>
      <c r="K80" s="24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/>
      <c r="W80" s="151"/>
    </row>
    <row r="81" spans="1:23" s="29" customFormat="1" ht="99.75">
      <c r="A81" s="16" t="s">
        <v>121</v>
      </c>
      <c r="B81" s="17" t="s">
        <v>821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24">
        <v>0</v>
      </c>
      <c r="K81" s="24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/>
      <c r="W81" s="151"/>
    </row>
    <row r="82" spans="1:23" s="29" customFormat="1" ht="85.5">
      <c r="A82" s="16" t="s">
        <v>822</v>
      </c>
      <c r="B82" s="17" t="s">
        <v>823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24">
        <v>0</v>
      </c>
      <c r="K82" s="24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/>
      <c r="W82" s="151"/>
    </row>
    <row r="83" spans="1:23" s="29" customFormat="1" ht="85.5">
      <c r="A83" s="16" t="s">
        <v>824</v>
      </c>
      <c r="B83" s="17" t="s">
        <v>825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24">
        <v>0</v>
      </c>
      <c r="K83" s="24">
        <v>0</v>
      </c>
      <c r="L83" s="15">
        <v>0</v>
      </c>
      <c r="M83" s="15">
        <v>0</v>
      </c>
      <c r="N83" s="15">
        <v>0</v>
      </c>
      <c r="O83" s="15">
        <v>0</v>
      </c>
      <c r="P83" s="24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/>
      <c r="W83" s="151"/>
    </row>
    <row r="84" spans="1:23" s="29" customFormat="1" ht="57">
      <c r="A84" s="16" t="s">
        <v>123</v>
      </c>
      <c r="B84" s="17" t="s">
        <v>826</v>
      </c>
      <c r="C84" s="18" t="s">
        <v>761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24">
        <v>0</v>
      </c>
      <c r="K84" s="24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/>
      <c r="W84" s="151"/>
    </row>
    <row r="85" spans="1:23" s="29" customFormat="1" ht="71.25">
      <c r="A85" s="16" t="s">
        <v>125</v>
      </c>
      <c r="B85" s="17" t="s">
        <v>827</v>
      </c>
      <c r="C85" s="18" t="s">
        <v>761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24">
        <v>0</v>
      </c>
      <c r="K85" s="24">
        <v>0</v>
      </c>
      <c r="L85" s="15">
        <v>0</v>
      </c>
      <c r="M85" s="15">
        <v>0</v>
      </c>
      <c r="N85" s="15">
        <v>0</v>
      </c>
      <c r="O85" s="15">
        <v>0</v>
      </c>
      <c r="P85" s="24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/>
      <c r="W85" s="151"/>
    </row>
    <row r="86" spans="1:23" s="29" customFormat="1" ht="42.75">
      <c r="A86" s="16" t="s">
        <v>127</v>
      </c>
      <c r="B86" s="17" t="s">
        <v>828</v>
      </c>
      <c r="C86" s="18" t="s">
        <v>761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24">
        <v>0</v>
      </c>
      <c r="K86" s="24">
        <v>0</v>
      </c>
      <c r="L86" s="15">
        <v>0</v>
      </c>
      <c r="M86" s="15">
        <v>0</v>
      </c>
      <c r="N86" s="15">
        <v>0</v>
      </c>
      <c r="O86" s="15">
        <v>0</v>
      </c>
      <c r="P86" s="24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/>
      <c r="W86" s="151"/>
    </row>
    <row r="89" spans="1:23">
      <c r="A89" s="3" t="s">
        <v>46</v>
      </c>
    </row>
  </sheetData>
  <mergeCells count="20">
    <mergeCell ref="A5:V5"/>
    <mergeCell ref="A6:V6"/>
    <mergeCell ref="A7:V7"/>
    <mergeCell ref="A8:V8"/>
    <mergeCell ref="A9:V9"/>
    <mergeCell ref="V15:V17"/>
    <mergeCell ref="E16:J16"/>
    <mergeCell ref="K16:P16"/>
    <mergeCell ref="A15:A17"/>
    <mergeCell ref="B15:B17"/>
    <mergeCell ref="C15:C17"/>
    <mergeCell ref="D15:D17"/>
    <mergeCell ref="E15:P15"/>
    <mergeCell ref="Q15:U16"/>
    <mergeCell ref="A20:C20"/>
    <mergeCell ref="A10:V10"/>
    <mergeCell ref="A11:V11"/>
    <mergeCell ref="A12:V12"/>
    <mergeCell ref="A13:V13"/>
    <mergeCell ref="A14:V1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4:AA91"/>
  <sheetViews>
    <sheetView topLeftCell="A61" workbookViewId="0">
      <selection activeCell="M19" sqref="M19:S85"/>
    </sheetView>
  </sheetViews>
  <sheetFormatPr defaultRowHeight="15"/>
  <cols>
    <col min="1" max="1" width="14.85546875" style="3" customWidth="1"/>
    <col min="2" max="2" width="45" style="3" customWidth="1"/>
    <col min="3" max="3" width="19.5703125" style="3" customWidth="1"/>
    <col min="4" max="4" width="20.5703125" style="3" customWidth="1"/>
    <col min="5" max="11" width="9.140625" style="3"/>
    <col min="12" max="12" width="11.140625" style="3" customWidth="1"/>
    <col min="13" max="14" width="9.140625" style="3"/>
    <col min="15" max="15" width="11.28515625" style="3" bestFit="1" customWidth="1"/>
    <col min="16" max="26" width="9.140625" style="3"/>
    <col min="27" max="27" width="12.5703125" style="3" customWidth="1"/>
    <col min="28" max="16384" width="9.140625" style="3"/>
  </cols>
  <sheetData>
    <row r="4" spans="1:27" s="5" customFormat="1" ht="16.5">
      <c r="A4" s="91" t="s">
        <v>47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27" s="5" customFormat="1" ht="16.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7" s="5" customFormat="1" ht="16.5">
      <c r="A6" s="91" t="s">
        <v>23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1:27" s="5" customFormat="1" ht="16.5">
      <c r="A7" s="90" t="s">
        <v>48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s="5" customFormat="1" ht="16.5">
      <c r="A8" s="90" t="s">
        <v>949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s="5" customFormat="1" ht="16.5">
      <c r="A9" s="90" t="s">
        <v>829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5" customFormat="1" ht="16.5">
      <c r="A10" s="90" t="s">
        <v>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s="5" customFormat="1" ht="16.5">
      <c r="A11" s="90" t="s">
        <v>903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1:27" s="5" customFormat="1" ht="16.5">
      <c r="A12" s="90" t="s">
        <v>831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s="5" customFormat="1" ht="16.5">
      <c r="A13" s="90" t="s">
        <v>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27" ht="45" customHeight="1">
      <c r="A14" s="86" t="s">
        <v>6</v>
      </c>
      <c r="B14" s="86" t="s">
        <v>7</v>
      </c>
      <c r="C14" s="86" t="s">
        <v>8</v>
      </c>
      <c r="D14" s="86" t="s">
        <v>44</v>
      </c>
      <c r="E14" s="86" t="s">
        <v>950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 t="s">
        <v>946</v>
      </c>
      <c r="U14" s="86"/>
      <c r="V14" s="86"/>
      <c r="W14" s="86"/>
      <c r="X14" s="86"/>
      <c r="Y14" s="86"/>
      <c r="Z14" s="86"/>
      <c r="AA14" s="86" t="s">
        <v>26</v>
      </c>
    </row>
    <row r="15" spans="1:27">
      <c r="A15" s="86"/>
      <c r="B15" s="86"/>
      <c r="C15" s="86"/>
      <c r="D15" s="86"/>
      <c r="E15" s="86" t="s">
        <v>12</v>
      </c>
      <c r="F15" s="86"/>
      <c r="G15" s="86"/>
      <c r="H15" s="86"/>
      <c r="I15" s="86"/>
      <c r="J15" s="86"/>
      <c r="K15" s="86"/>
      <c r="L15" s="86" t="s">
        <v>13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</row>
    <row r="16" spans="1:27" ht="135.75" customHeight="1">
      <c r="A16" s="86"/>
      <c r="B16" s="86"/>
      <c r="C16" s="86"/>
      <c r="D16" s="86"/>
      <c r="E16" s="68" t="s">
        <v>38</v>
      </c>
      <c r="F16" s="68" t="s">
        <v>39</v>
      </c>
      <c r="G16" s="68" t="s">
        <v>51</v>
      </c>
      <c r="H16" s="68" t="s">
        <v>49</v>
      </c>
      <c r="I16" s="68" t="s">
        <v>53</v>
      </c>
      <c r="J16" s="68" t="s">
        <v>41</v>
      </c>
      <c r="K16" s="68" t="s">
        <v>888</v>
      </c>
      <c r="L16" s="61" t="s">
        <v>50</v>
      </c>
      <c r="M16" s="68" t="s">
        <v>38</v>
      </c>
      <c r="N16" s="68" t="s">
        <v>39</v>
      </c>
      <c r="O16" s="68" t="s">
        <v>51</v>
      </c>
      <c r="P16" s="68" t="s">
        <v>52</v>
      </c>
      <c r="Q16" s="68" t="s">
        <v>53</v>
      </c>
      <c r="R16" s="68" t="s">
        <v>41</v>
      </c>
      <c r="S16" s="68" t="s">
        <v>888</v>
      </c>
      <c r="T16" s="68" t="s">
        <v>38</v>
      </c>
      <c r="U16" s="68" t="s">
        <v>39</v>
      </c>
      <c r="V16" s="68" t="s">
        <v>51</v>
      </c>
      <c r="W16" s="68" t="s">
        <v>49</v>
      </c>
      <c r="X16" s="68" t="s">
        <v>53</v>
      </c>
      <c r="Y16" s="68" t="s">
        <v>41</v>
      </c>
      <c r="Z16" s="68" t="s">
        <v>888</v>
      </c>
      <c r="AA16" s="86"/>
    </row>
    <row r="17" spans="1:27" s="56" customForma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  <c r="Z17" s="4">
        <v>26</v>
      </c>
      <c r="AA17" s="4">
        <v>27</v>
      </c>
    </row>
    <row r="18" spans="1:27">
      <c r="A18" s="61" t="s">
        <v>20</v>
      </c>
      <c r="B18" s="61" t="s">
        <v>20</v>
      </c>
      <c r="C18" s="61" t="s">
        <v>20</v>
      </c>
      <c r="D18" s="61" t="s">
        <v>20</v>
      </c>
      <c r="E18" s="61" t="s">
        <v>20</v>
      </c>
      <c r="F18" s="61" t="s">
        <v>20</v>
      </c>
      <c r="G18" s="61" t="s">
        <v>20</v>
      </c>
      <c r="H18" s="61" t="s">
        <v>20</v>
      </c>
      <c r="I18" s="61" t="s">
        <v>20</v>
      </c>
      <c r="J18" s="61" t="s">
        <v>20</v>
      </c>
      <c r="K18" s="61" t="s">
        <v>20</v>
      </c>
      <c r="L18" s="61" t="s">
        <v>20</v>
      </c>
      <c r="M18" s="61" t="s">
        <v>20</v>
      </c>
      <c r="N18" s="61" t="s">
        <v>20</v>
      </c>
      <c r="O18" s="61" t="s">
        <v>20</v>
      </c>
      <c r="P18" s="61" t="s">
        <v>20</v>
      </c>
      <c r="Q18" s="61" t="s">
        <v>20</v>
      </c>
      <c r="R18" s="61" t="s">
        <v>20</v>
      </c>
      <c r="S18" s="61" t="s">
        <v>20</v>
      </c>
      <c r="T18" s="61" t="s">
        <v>20</v>
      </c>
      <c r="U18" s="61" t="s">
        <v>20</v>
      </c>
      <c r="V18" s="61" t="s">
        <v>20</v>
      </c>
      <c r="W18" s="61" t="s">
        <v>20</v>
      </c>
      <c r="X18" s="61" t="s">
        <v>20</v>
      </c>
      <c r="Y18" s="61" t="s">
        <v>20</v>
      </c>
      <c r="Z18" s="61" t="s">
        <v>20</v>
      </c>
      <c r="AA18" s="61" t="s">
        <v>20</v>
      </c>
    </row>
    <row r="19" spans="1:27" s="2" customFormat="1" ht="24.75" customHeight="1">
      <c r="A19" s="83" t="s">
        <v>32</v>
      </c>
      <c r="B19" s="84"/>
      <c r="C19" s="85"/>
      <c r="D19" s="11">
        <f t="shared" ref="D19" si="0">D20+D21+D22+D23+D24+D25</f>
        <v>0</v>
      </c>
      <c r="E19" s="11">
        <v>0</v>
      </c>
      <c r="F19" s="11">
        <v>0</v>
      </c>
      <c r="G19" s="11">
        <f>G21+G23</f>
        <v>3.9949999999999997</v>
      </c>
      <c r="H19" s="11">
        <v>0</v>
      </c>
      <c r="I19" s="11">
        <v>0</v>
      </c>
      <c r="J19" s="11">
        <v>0</v>
      </c>
      <c r="K19" s="36">
        <f>K21</f>
        <v>33</v>
      </c>
      <c r="L19" s="11">
        <f>L21</f>
        <v>0</v>
      </c>
      <c r="M19" s="11">
        <v>0</v>
      </c>
      <c r="N19" s="11">
        <v>0</v>
      </c>
      <c r="O19" s="11">
        <f>O21+O23</f>
        <v>3.9949999999999997</v>
      </c>
      <c r="P19" s="11">
        <v>0</v>
      </c>
      <c r="Q19" s="11">
        <v>0</v>
      </c>
      <c r="R19" s="11">
        <v>0</v>
      </c>
      <c r="S19" s="36">
        <f>S21</f>
        <v>33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48"/>
      <c r="AA19" s="148"/>
    </row>
    <row r="20" spans="1:27" s="29" customFormat="1">
      <c r="A20" s="12" t="s">
        <v>759</v>
      </c>
      <c r="B20" s="13" t="s">
        <v>760</v>
      </c>
      <c r="C20" s="14" t="s">
        <v>761</v>
      </c>
      <c r="D20" s="15">
        <v>0</v>
      </c>
      <c r="E20" s="15">
        <v>0</v>
      </c>
      <c r="F20" s="15">
        <v>0</v>
      </c>
      <c r="G20" s="11">
        <v>0</v>
      </c>
      <c r="H20" s="11">
        <v>0</v>
      </c>
      <c r="I20" s="11">
        <v>0</v>
      </c>
      <c r="J20" s="11">
        <v>0</v>
      </c>
      <c r="K20" s="36">
        <v>0</v>
      </c>
      <c r="L20" s="11">
        <v>0</v>
      </c>
      <c r="M20" s="15">
        <v>0</v>
      </c>
      <c r="N20" s="15">
        <v>0</v>
      </c>
      <c r="O20" s="11">
        <v>0</v>
      </c>
      <c r="P20" s="11">
        <v>0</v>
      </c>
      <c r="Q20" s="11">
        <v>0</v>
      </c>
      <c r="R20" s="11">
        <v>0</v>
      </c>
      <c r="S20" s="36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49"/>
      <c r="AA20" s="149"/>
    </row>
    <row r="21" spans="1:27" s="29" customFormat="1" ht="28.5">
      <c r="A21" s="12" t="s">
        <v>762</v>
      </c>
      <c r="B21" s="13" t="s">
        <v>763</v>
      </c>
      <c r="C21" s="14" t="s">
        <v>761</v>
      </c>
      <c r="D21" s="15">
        <f>D47</f>
        <v>0</v>
      </c>
      <c r="E21" s="15">
        <v>0</v>
      </c>
      <c r="F21" s="15">
        <v>0</v>
      </c>
      <c r="G21" s="11">
        <f>G26</f>
        <v>3.9949999999999997</v>
      </c>
      <c r="H21" s="11">
        <v>0</v>
      </c>
      <c r="I21" s="11">
        <v>0</v>
      </c>
      <c r="J21" s="11">
        <v>0</v>
      </c>
      <c r="K21" s="36">
        <f>K26</f>
        <v>33</v>
      </c>
      <c r="L21" s="11">
        <f>L47</f>
        <v>0</v>
      </c>
      <c r="M21" s="15">
        <v>0</v>
      </c>
      <c r="N21" s="15">
        <v>0</v>
      </c>
      <c r="O21" s="11">
        <f>O26</f>
        <v>3.9949999999999997</v>
      </c>
      <c r="P21" s="11">
        <v>0</v>
      </c>
      <c r="Q21" s="11">
        <v>0</v>
      </c>
      <c r="R21" s="11">
        <v>0</v>
      </c>
      <c r="S21" s="36">
        <f>S26</f>
        <v>33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49"/>
      <c r="AA21" s="149"/>
    </row>
    <row r="22" spans="1:27" s="29" customFormat="1" ht="57">
      <c r="A22" s="12" t="s">
        <v>764</v>
      </c>
      <c r="B22" s="13" t="s">
        <v>765</v>
      </c>
      <c r="C22" s="14" t="s">
        <v>761</v>
      </c>
      <c r="D22" s="15">
        <v>0</v>
      </c>
      <c r="E22" s="15">
        <v>0</v>
      </c>
      <c r="F22" s="15">
        <v>0</v>
      </c>
      <c r="G22" s="11">
        <v>0</v>
      </c>
      <c r="H22" s="11">
        <v>0</v>
      </c>
      <c r="I22" s="11">
        <v>0</v>
      </c>
      <c r="J22" s="11">
        <v>0</v>
      </c>
      <c r="K22" s="36">
        <v>0</v>
      </c>
      <c r="L22" s="11">
        <v>0</v>
      </c>
      <c r="M22" s="15">
        <v>0</v>
      </c>
      <c r="N22" s="15">
        <v>0</v>
      </c>
      <c r="O22" s="11">
        <v>0</v>
      </c>
      <c r="P22" s="11">
        <v>0</v>
      </c>
      <c r="Q22" s="11">
        <v>0</v>
      </c>
      <c r="R22" s="11">
        <v>0</v>
      </c>
      <c r="S22" s="36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49"/>
      <c r="AA22" s="149"/>
    </row>
    <row r="23" spans="1:27" s="29" customFormat="1" ht="28.5">
      <c r="A23" s="12" t="s">
        <v>766</v>
      </c>
      <c r="B23" s="13" t="s">
        <v>767</v>
      </c>
      <c r="C23" s="14" t="s">
        <v>761</v>
      </c>
      <c r="D23" s="15">
        <f t="shared" ref="D23:E23" si="1">D83</f>
        <v>0</v>
      </c>
      <c r="E23" s="15">
        <f>E83</f>
        <v>0</v>
      </c>
      <c r="F23" s="15">
        <f>F83</f>
        <v>0</v>
      </c>
      <c r="G23" s="11">
        <f>G83</f>
        <v>0</v>
      </c>
      <c r="H23" s="11">
        <f>H83</f>
        <v>0</v>
      </c>
      <c r="I23" s="11">
        <f>I83</f>
        <v>0</v>
      </c>
      <c r="J23" s="11">
        <v>0</v>
      </c>
      <c r="K23" s="36">
        <v>0</v>
      </c>
      <c r="L23" s="11">
        <v>0</v>
      </c>
      <c r="M23" s="15">
        <f>M83</f>
        <v>0</v>
      </c>
      <c r="N23" s="15">
        <f>N83</f>
        <v>0</v>
      </c>
      <c r="O23" s="11">
        <f>O83</f>
        <v>0</v>
      </c>
      <c r="P23" s="11">
        <f>P83</f>
        <v>0</v>
      </c>
      <c r="Q23" s="11">
        <f>Q83</f>
        <v>0</v>
      </c>
      <c r="R23" s="11">
        <v>0</v>
      </c>
      <c r="S23" s="36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49"/>
      <c r="AA23" s="149"/>
    </row>
    <row r="24" spans="1:27" s="29" customFormat="1" ht="42.75">
      <c r="A24" s="12" t="s">
        <v>768</v>
      </c>
      <c r="B24" s="13" t="s">
        <v>769</v>
      </c>
      <c r="C24" s="14" t="s">
        <v>761</v>
      </c>
      <c r="D24" s="15">
        <v>0</v>
      </c>
      <c r="E24" s="15">
        <v>0</v>
      </c>
      <c r="F24" s="15">
        <v>0</v>
      </c>
      <c r="G24" s="11">
        <v>0</v>
      </c>
      <c r="H24" s="11">
        <v>0</v>
      </c>
      <c r="I24" s="11">
        <v>0</v>
      </c>
      <c r="J24" s="11">
        <v>0</v>
      </c>
      <c r="K24" s="36">
        <v>0</v>
      </c>
      <c r="L24" s="11">
        <v>0</v>
      </c>
      <c r="M24" s="15">
        <v>0</v>
      </c>
      <c r="N24" s="15">
        <v>0</v>
      </c>
      <c r="O24" s="11">
        <v>0</v>
      </c>
      <c r="P24" s="11">
        <v>0</v>
      </c>
      <c r="Q24" s="11">
        <v>0</v>
      </c>
      <c r="R24" s="11">
        <v>0</v>
      </c>
      <c r="S24" s="3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49"/>
      <c r="AA24" s="149"/>
    </row>
    <row r="25" spans="1:27" s="29" customFormat="1">
      <c r="A25" s="12" t="s">
        <v>770</v>
      </c>
      <c r="B25" s="13" t="s">
        <v>771</v>
      </c>
      <c r="C25" s="14" t="s">
        <v>761</v>
      </c>
      <c r="D25" s="15">
        <v>0</v>
      </c>
      <c r="E25" s="15">
        <v>0</v>
      </c>
      <c r="F25" s="15">
        <v>0</v>
      </c>
      <c r="G25" s="11">
        <v>0</v>
      </c>
      <c r="H25" s="11">
        <v>0</v>
      </c>
      <c r="I25" s="11">
        <v>0</v>
      </c>
      <c r="J25" s="11">
        <v>0</v>
      </c>
      <c r="K25" s="36">
        <v>0</v>
      </c>
      <c r="L25" s="11">
        <v>0</v>
      </c>
      <c r="M25" s="15">
        <v>0</v>
      </c>
      <c r="N25" s="15">
        <v>0</v>
      </c>
      <c r="O25" s="11">
        <v>0</v>
      </c>
      <c r="P25" s="11">
        <v>0</v>
      </c>
      <c r="Q25" s="11">
        <v>0</v>
      </c>
      <c r="R25" s="11">
        <v>0</v>
      </c>
      <c r="S25" s="36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49"/>
      <c r="AA25" s="149"/>
    </row>
    <row r="26" spans="1:27" s="29" customFormat="1">
      <c r="A26" s="46" t="s">
        <v>772</v>
      </c>
      <c r="B26" s="47" t="s">
        <v>773</v>
      </c>
      <c r="C26" s="48" t="s">
        <v>761</v>
      </c>
      <c r="D26" s="15">
        <f t="shared" ref="D26" si="2">D47+D83</f>
        <v>0</v>
      </c>
      <c r="E26" s="15">
        <v>0</v>
      </c>
      <c r="F26" s="15">
        <v>0</v>
      </c>
      <c r="G26" s="15">
        <f>G62</f>
        <v>3.9949999999999997</v>
      </c>
      <c r="H26" s="15">
        <v>0</v>
      </c>
      <c r="I26" s="15">
        <v>0</v>
      </c>
      <c r="J26" s="15">
        <v>0</v>
      </c>
      <c r="K26" s="24">
        <f>K48</f>
        <v>33</v>
      </c>
      <c r="L26" s="15">
        <f>L48</f>
        <v>0</v>
      </c>
      <c r="M26" s="15">
        <v>0</v>
      </c>
      <c r="N26" s="15">
        <v>0</v>
      </c>
      <c r="O26" s="15">
        <f>O62</f>
        <v>3.9949999999999997</v>
      </c>
      <c r="P26" s="15">
        <v>0</v>
      </c>
      <c r="Q26" s="15">
        <v>0</v>
      </c>
      <c r="R26" s="15">
        <v>0</v>
      </c>
      <c r="S26" s="24">
        <f>S48</f>
        <v>33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49"/>
      <c r="AA26" s="149"/>
    </row>
    <row r="27" spans="1:27" s="29" customFormat="1" ht="28.5">
      <c r="A27" s="16" t="s">
        <v>112</v>
      </c>
      <c r="B27" s="17" t="s">
        <v>774</v>
      </c>
      <c r="C27" s="18" t="s">
        <v>761</v>
      </c>
      <c r="D27" s="15">
        <v>0</v>
      </c>
      <c r="E27" s="15">
        <v>0</v>
      </c>
      <c r="F27" s="15">
        <v>0</v>
      </c>
      <c r="G27" s="11">
        <v>0</v>
      </c>
      <c r="H27" s="11">
        <v>0</v>
      </c>
      <c r="I27" s="11">
        <v>0</v>
      </c>
      <c r="J27" s="11">
        <v>0</v>
      </c>
      <c r="K27" s="36">
        <v>0</v>
      </c>
      <c r="L27" s="11">
        <v>0</v>
      </c>
      <c r="M27" s="15">
        <v>0</v>
      </c>
      <c r="N27" s="15">
        <v>0</v>
      </c>
      <c r="O27" s="11">
        <v>0</v>
      </c>
      <c r="P27" s="11">
        <v>0</v>
      </c>
      <c r="Q27" s="11">
        <v>0</v>
      </c>
      <c r="R27" s="11">
        <v>0</v>
      </c>
      <c r="S27" s="36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49"/>
      <c r="AA27" s="149"/>
    </row>
    <row r="28" spans="1:27" s="29" customFormat="1" ht="42.75">
      <c r="A28" s="16" t="s">
        <v>493</v>
      </c>
      <c r="B28" s="17" t="s">
        <v>775</v>
      </c>
      <c r="C28" s="18" t="s">
        <v>761</v>
      </c>
      <c r="D28" s="15">
        <v>0</v>
      </c>
      <c r="E28" s="15">
        <v>0</v>
      </c>
      <c r="F28" s="15">
        <v>0</v>
      </c>
      <c r="G28" s="11">
        <v>0</v>
      </c>
      <c r="H28" s="11">
        <v>0</v>
      </c>
      <c r="I28" s="11">
        <v>0</v>
      </c>
      <c r="J28" s="11">
        <v>0</v>
      </c>
      <c r="K28" s="36">
        <v>0</v>
      </c>
      <c r="L28" s="11">
        <v>0</v>
      </c>
      <c r="M28" s="15">
        <v>0</v>
      </c>
      <c r="N28" s="15">
        <v>0</v>
      </c>
      <c r="O28" s="11">
        <v>0</v>
      </c>
      <c r="P28" s="11">
        <v>0</v>
      </c>
      <c r="Q28" s="11">
        <v>0</v>
      </c>
      <c r="R28" s="11">
        <v>0</v>
      </c>
      <c r="S28" s="36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49"/>
      <c r="AA28" s="149"/>
    </row>
    <row r="29" spans="1:27" s="29" customFormat="1" ht="71.25">
      <c r="A29" s="19" t="s">
        <v>495</v>
      </c>
      <c r="B29" s="20" t="s">
        <v>776</v>
      </c>
      <c r="C29" s="21" t="s">
        <v>761</v>
      </c>
      <c r="D29" s="15">
        <v>0</v>
      </c>
      <c r="E29" s="15">
        <v>0</v>
      </c>
      <c r="F29" s="15">
        <v>0</v>
      </c>
      <c r="G29" s="11">
        <v>0</v>
      </c>
      <c r="H29" s="11">
        <v>0</v>
      </c>
      <c r="I29" s="11">
        <v>0</v>
      </c>
      <c r="J29" s="11">
        <v>0</v>
      </c>
      <c r="K29" s="36">
        <v>0</v>
      </c>
      <c r="L29" s="11">
        <v>0</v>
      </c>
      <c r="M29" s="15">
        <v>0</v>
      </c>
      <c r="N29" s="15">
        <v>0</v>
      </c>
      <c r="O29" s="11">
        <v>0</v>
      </c>
      <c r="P29" s="11">
        <v>0</v>
      </c>
      <c r="Q29" s="11">
        <v>0</v>
      </c>
      <c r="R29" s="11">
        <v>0</v>
      </c>
      <c r="S29" s="36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49"/>
      <c r="AA29" s="149"/>
    </row>
    <row r="30" spans="1:27" s="29" customFormat="1" ht="71.25">
      <c r="A30" s="19" t="s">
        <v>500</v>
      </c>
      <c r="B30" s="20" t="s">
        <v>777</v>
      </c>
      <c r="C30" s="21" t="s">
        <v>761</v>
      </c>
      <c r="D30" s="15">
        <v>0</v>
      </c>
      <c r="E30" s="15">
        <v>0</v>
      </c>
      <c r="F30" s="15">
        <v>0</v>
      </c>
      <c r="G30" s="11">
        <v>0</v>
      </c>
      <c r="H30" s="11">
        <v>0</v>
      </c>
      <c r="I30" s="11">
        <v>0</v>
      </c>
      <c r="J30" s="11">
        <v>0</v>
      </c>
      <c r="K30" s="36">
        <v>0</v>
      </c>
      <c r="L30" s="11">
        <v>0</v>
      </c>
      <c r="M30" s="15">
        <v>0</v>
      </c>
      <c r="N30" s="15">
        <v>0</v>
      </c>
      <c r="O30" s="11">
        <v>0</v>
      </c>
      <c r="P30" s="11">
        <v>0</v>
      </c>
      <c r="Q30" s="11">
        <v>0</v>
      </c>
      <c r="R30" s="11">
        <v>0</v>
      </c>
      <c r="S30" s="36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9"/>
      <c r="AA30" s="149"/>
    </row>
    <row r="31" spans="1:27" s="29" customFormat="1" ht="57">
      <c r="A31" s="16" t="s">
        <v>502</v>
      </c>
      <c r="B31" s="17" t="s">
        <v>778</v>
      </c>
      <c r="C31" s="18" t="s">
        <v>761</v>
      </c>
      <c r="D31" s="15">
        <v>0</v>
      </c>
      <c r="E31" s="15">
        <v>0</v>
      </c>
      <c r="F31" s="15">
        <v>0</v>
      </c>
      <c r="G31" s="11">
        <v>0</v>
      </c>
      <c r="H31" s="11">
        <v>0</v>
      </c>
      <c r="I31" s="11">
        <v>0</v>
      </c>
      <c r="J31" s="11">
        <v>0</v>
      </c>
      <c r="K31" s="36">
        <v>0</v>
      </c>
      <c r="L31" s="11">
        <v>0</v>
      </c>
      <c r="M31" s="15">
        <v>0</v>
      </c>
      <c r="N31" s="15">
        <v>0</v>
      </c>
      <c r="O31" s="11">
        <v>0</v>
      </c>
      <c r="P31" s="11">
        <v>0</v>
      </c>
      <c r="Q31" s="11">
        <v>0</v>
      </c>
      <c r="R31" s="11">
        <v>0</v>
      </c>
      <c r="S31" s="36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49"/>
      <c r="AA31" s="149"/>
    </row>
    <row r="32" spans="1:27" s="29" customFormat="1" ht="42.75">
      <c r="A32" s="16" t="s">
        <v>115</v>
      </c>
      <c r="B32" s="17" t="s">
        <v>779</v>
      </c>
      <c r="C32" s="18" t="s">
        <v>761</v>
      </c>
      <c r="D32" s="15">
        <v>0</v>
      </c>
      <c r="E32" s="15">
        <v>0</v>
      </c>
      <c r="F32" s="15">
        <v>0</v>
      </c>
      <c r="G32" s="11">
        <v>0</v>
      </c>
      <c r="H32" s="11">
        <v>0</v>
      </c>
      <c r="I32" s="11">
        <v>0</v>
      </c>
      <c r="J32" s="11">
        <v>0</v>
      </c>
      <c r="K32" s="36">
        <v>0</v>
      </c>
      <c r="L32" s="11">
        <v>0</v>
      </c>
      <c r="M32" s="15">
        <v>0</v>
      </c>
      <c r="N32" s="15">
        <v>0</v>
      </c>
      <c r="O32" s="11">
        <v>0</v>
      </c>
      <c r="P32" s="11">
        <v>0</v>
      </c>
      <c r="Q32" s="11">
        <v>0</v>
      </c>
      <c r="R32" s="11">
        <v>0</v>
      </c>
      <c r="S32" s="36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49"/>
      <c r="AA32" s="149"/>
    </row>
    <row r="33" spans="1:27" s="29" customFormat="1" ht="71.25">
      <c r="A33" s="16" t="s">
        <v>523</v>
      </c>
      <c r="B33" s="17" t="s">
        <v>780</v>
      </c>
      <c r="C33" s="18" t="s">
        <v>761</v>
      </c>
      <c r="D33" s="15">
        <v>0</v>
      </c>
      <c r="E33" s="15">
        <v>0</v>
      </c>
      <c r="F33" s="15">
        <v>0</v>
      </c>
      <c r="G33" s="11">
        <v>0</v>
      </c>
      <c r="H33" s="11">
        <v>0</v>
      </c>
      <c r="I33" s="11">
        <v>0</v>
      </c>
      <c r="J33" s="11">
        <v>0</v>
      </c>
      <c r="K33" s="36">
        <v>0</v>
      </c>
      <c r="L33" s="11">
        <v>0</v>
      </c>
      <c r="M33" s="15">
        <v>0</v>
      </c>
      <c r="N33" s="15">
        <v>0</v>
      </c>
      <c r="O33" s="11">
        <v>0</v>
      </c>
      <c r="P33" s="11">
        <v>0</v>
      </c>
      <c r="Q33" s="11">
        <v>0</v>
      </c>
      <c r="R33" s="11">
        <v>0</v>
      </c>
      <c r="S33" s="36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49"/>
      <c r="AA33" s="149"/>
    </row>
    <row r="34" spans="1:27" s="29" customFormat="1" ht="42.75">
      <c r="A34" s="16" t="s">
        <v>524</v>
      </c>
      <c r="B34" s="17" t="s">
        <v>781</v>
      </c>
      <c r="C34" s="18" t="s">
        <v>761</v>
      </c>
      <c r="D34" s="15">
        <v>0</v>
      </c>
      <c r="E34" s="15">
        <v>0</v>
      </c>
      <c r="F34" s="15">
        <v>0</v>
      </c>
      <c r="G34" s="11">
        <v>0</v>
      </c>
      <c r="H34" s="11">
        <v>0</v>
      </c>
      <c r="I34" s="11">
        <v>0</v>
      </c>
      <c r="J34" s="11">
        <v>0</v>
      </c>
      <c r="K34" s="36">
        <v>0</v>
      </c>
      <c r="L34" s="11">
        <v>0</v>
      </c>
      <c r="M34" s="15">
        <v>0</v>
      </c>
      <c r="N34" s="15">
        <v>0</v>
      </c>
      <c r="O34" s="11">
        <v>0</v>
      </c>
      <c r="P34" s="11">
        <v>0</v>
      </c>
      <c r="Q34" s="11">
        <v>0</v>
      </c>
      <c r="R34" s="11">
        <v>0</v>
      </c>
      <c r="S34" s="36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49"/>
      <c r="AA34" s="149"/>
    </row>
    <row r="35" spans="1:27" s="29" customFormat="1" ht="42.75">
      <c r="A35" s="16" t="s">
        <v>117</v>
      </c>
      <c r="B35" s="17" t="s">
        <v>782</v>
      </c>
      <c r="C35" s="18" t="s">
        <v>761</v>
      </c>
      <c r="D35" s="15">
        <v>0</v>
      </c>
      <c r="E35" s="15">
        <v>0</v>
      </c>
      <c r="F35" s="15">
        <v>0</v>
      </c>
      <c r="G35" s="11">
        <v>0</v>
      </c>
      <c r="H35" s="11">
        <v>0</v>
      </c>
      <c r="I35" s="11">
        <v>0</v>
      </c>
      <c r="J35" s="11">
        <v>0</v>
      </c>
      <c r="K35" s="36">
        <v>0</v>
      </c>
      <c r="L35" s="11">
        <v>0</v>
      </c>
      <c r="M35" s="15">
        <v>0</v>
      </c>
      <c r="N35" s="15">
        <v>0</v>
      </c>
      <c r="O35" s="11">
        <v>0</v>
      </c>
      <c r="P35" s="11">
        <v>0</v>
      </c>
      <c r="Q35" s="11">
        <v>0</v>
      </c>
      <c r="R35" s="11">
        <v>0</v>
      </c>
      <c r="S35" s="36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49"/>
      <c r="AA35" s="149"/>
    </row>
    <row r="36" spans="1:27" s="29" customFormat="1" ht="42.75">
      <c r="A36" s="16" t="s">
        <v>783</v>
      </c>
      <c r="B36" s="17" t="s">
        <v>784</v>
      </c>
      <c r="C36" s="18" t="s">
        <v>761</v>
      </c>
      <c r="D36" s="15">
        <v>0</v>
      </c>
      <c r="E36" s="15">
        <v>0</v>
      </c>
      <c r="F36" s="15">
        <v>0</v>
      </c>
      <c r="G36" s="11">
        <v>0</v>
      </c>
      <c r="H36" s="11">
        <v>0</v>
      </c>
      <c r="I36" s="11">
        <v>0</v>
      </c>
      <c r="J36" s="11">
        <v>0</v>
      </c>
      <c r="K36" s="36">
        <v>0</v>
      </c>
      <c r="L36" s="11">
        <v>0</v>
      </c>
      <c r="M36" s="15">
        <v>0</v>
      </c>
      <c r="N36" s="15">
        <v>0</v>
      </c>
      <c r="O36" s="11">
        <v>0</v>
      </c>
      <c r="P36" s="11">
        <v>0</v>
      </c>
      <c r="Q36" s="11">
        <v>0</v>
      </c>
      <c r="R36" s="11">
        <v>0</v>
      </c>
      <c r="S36" s="36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49"/>
      <c r="AA36" s="149"/>
    </row>
    <row r="37" spans="1:27" s="29" customFormat="1" ht="114">
      <c r="A37" s="16" t="s">
        <v>783</v>
      </c>
      <c r="B37" s="17" t="s">
        <v>785</v>
      </c>
      <c r="C37" s="18" t="s">
        <v>761</v>
      </c>
      <c r="D37" s="15">
        <v>0</v>
      </c>
      <c r="E37" s="15">
        <v>0</v>
      </c>
      <c r="F37" s="15">
        <v>0</v>
      </c>
      <c r="G37" s="11">
        <v>0</v>
      </c>
      <c r="H37" s="11">
        <v>0</v>
      </c>
      <c r="I37" s="11">
        <v>0</v>
      </c>
      <c r="J37" s="11">
        <v>0</v>
      </c>
      <c r="K37" s="36">
        <v>0</v>
      </c>
      <c r="L37" s="11">
        <v>0</v>
      </c>
      <c r="M37" s="15">
        <v>0</v>
      </c>
      <c r="N37" s="15">
        <v>0</v>
      </c>
      <c r="O37" s="11">
        <v>0</v>
      </c>
      <c r="P37" s="11">
        <v>0</v>
      </c>
      <c r="Q37" s="11">
        <v>0</v>
      </c>
      <c r="R37" s="11">
        <v>0</v>
      </c>
      <c r="S37" s="36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49"/>
      <c r="AA37" s="149"/>
    </row>
    <row r="38" spans="1:27" s="29" customFormat="1" ht="99.75">
      <c r="A38" s="16" t="s">
        <v>783</v>
      </c>
      <c r="B38" s="17" t="s">
        <v>786</v>
      </c>
      <c r="C38" s="18" t="s">
        <v>761</v>
      </c>
      <c r="D38" s="15">
        <v>0</v>
      </c>
      <c r="E38" s="15">
        <v>0</v>
      </c>
      <c r="F38" s="15">
        <v>0</v>
      </c>
      <c r="G38" s="11">
        <v>0</v>
      </c>
      <c r="H38" s="11">
        <v>0</v>
      </c>
      <c r="I38" s="11">
        <v>0</v>
      </c>
      <c r="J38" s="11">
        <v>0</v>
      </c>
      <c r="K38" s="36">
        <v>0</v>
      </c>
      <c r="L38" s="11">
        <v>0</v>
      </c>
      <c r="M38" s="15">
        <v>0</v>
      </c>
      <c r="N38" s="15">
        <v>0</v>
      </c>
      <c r="O38" s="11">
        <v>0</v>
      </c>
      <c r="P38" s="11">
        <v>0</v>
      </c>
      <c r="Q38" s="11">
        <v>0</v>
      </c>
      <c r="R38" s="11">
        <v>0</v>
      </c>
      <c r="S38" s="36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49"/>
      <c r="AA38" s="149"/>
    </row>
    <row r="39" spans="1:27" s="29" customFormat="1" ht="99.75">
      <c r="A39" s="16" t="s">
        <v>783</v>
      </c>
      <c r="B39" s="17" t="s">
        <v>787</v>
      </c>
      <c r="C39" s="18" t="s">
        <v>761</v>
      </c>
      <c r="D39" s="15">
        <v>0</v>
      </c>
      <c r="E39" s="15">
        <v>0</v>
      </c>
      <c r="F39" s="15">
        <v>0</v>
      </c>
      <c r="G39" s="11">
        <v>0</v>
      </c>
      <c r="H39" s="11">
        <v>0</v>
      </c>
      <c r="I39" s="11">
        <v>0</v>
      </c>
      <c r="J39" s="11">
        <v>0</v>
      </c>
      <c r="K39" s="36">
        <v>0</v>
      </c>
      <c r="L39" s="11">
        <v>0</v>
      </c>
      <c r="M39" s="15">
        <v>0</v>
      </c>
      <c r="N39" s="15">
        <v>0</v>
      </c>
      <c r="O39" s="11">
        <v>0</v>
      </c>
      <c r="P39" s="11">
        <v>0</v>
      </c>
      <c r="Q39" s="11">
        <v>0</v>
      </c>
      <c r="R39" s="11">
        <v>0</v>
      </c>
      <c r="S39" s="36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49"/>
      <c r="AA39" s="149"/>
    </row>
    <row r="40" spans="1:27" s="29" customFormat="1" ht="42.75">
      <c r="A40" s="16" t="s">
        <v>788</v>
      </c>
      <c r="B40" s="17" t="s">
        <v>784</v>
      </c>
      <c r="C40" s="18" t="s">
        <v>761</v>
      </c>
      <c r="D40" s="15">
        <v>0</v>
      </c>
      <c r="E40" s="15">
        <v>0</v>
      </c>
      <c r="F40" s="15">
        <v>0</v>
      </c>
      <c r="G40" s="11">
        <v>0</v>
      </c>
      <c r="H40" s="11">
        <v>0</v>
      </c>
      <c r="I40" s="11">
        <v>0</v>
      </c>
      <c r="J40" s="11">
        <v>0</v>
      </c>
      <c r="K40" s="36">
        <v>0</v>
      </c>
      <c r="L40" s="11">
        <v>0</v>
      </c>
      <c r="M40" s="15">
        <v>0</v>
      </c>
      <c r="N40" s="15">
        <v>0</v>
      </c>
      <c r="O40" s="11">
        <v>0</v>
      </c>
      <c r="P40" s="11">
        <v>0</v>
      </c>
      <c r="Q40" s="11">
        <v>0</v>
      </c>
      <c r="R40" s="11">
        <v>0</v>
      </c>
      <c r="S40" s="36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49"/>
      <c r="AA40" s="149"/>
    </row>
    <row r="41" spans="1:27" s="29" customFormat="1" ht="114">
      <c r="A41" s="16" t="s">
        <v>788</v>
      </c>
      <c r="B41" s="17" t="s">
        <v>785</v>
      </c>
      <c r="C41" s="18" t="s">
        <v>761</v>
      </c>
      <c r="D41" s="15">
        <v>0</v>
      </c>
      <c r="E41" s="15">
        <v>0</v>
      </c>
      <c r="F41" s="15">
        <v>0</v>
      </c>
      <c r="G41" s="11">
        <v>0</v>
      </c>
      <c r="H41" s="11">
        <v>0</v>
      </c>
      <c r="I41" s="11">
        <v>0</v>
      </c>
      <c r="J41" s="11">
        <v>0</v>
      </c>
      <c r="K41" s="36">
        <v>0</v>
      </c>
      <c r="L41" s="11">
        <v>0</v>
      </c>
      <c r="M41" s="15">
        <v>0</v>
      </c>
      <c r="N41" s="15">
        <v>0</v>
      </c>
      <c r="O41" s="11">
        <v>0</v>
      </c>
      <c r="P41" s="11">
        <v>0</v>
      </c>
      <c r="Q41" s="11">
        <v>0</v>
      </c>
      <c r="R41" s="11">
        <v>0</v>
      </c>
      <c r="S41" s="36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49"/>
      <c r="AA41" s="149"/>
    </row>
    <row r="42" spans="1:27" s="29" customFormat="1" ht="99.75">
      <c r="A42" s="16" t="s">
        <v>788</v>
      </c>
      <c r="B42" s="17" t="s">
        <v>786</v>
      </c>
      <c r="C42" s="18" t="s">
        <v>761</v>
      </c>
      <c r="D42" s="15">
        <v>0</v>
      </c>
      <c r="E42" s="15">
        <v>0</v>
      </c>
      <c r="F42" s="15">
        <v>0</v>
      </c>
      <c r="G42" s="11">
        <v>0</v>
      </c>
      <c r="H42" s="11">
        <v>0</v>
      </c>
      <c r="I42" s="11">
        <v>0</v>
      </c>
      <c r="J42" s="11">
        <v>0</v>
      </c>
      <c r="K42" s="36">
        <v>0</v>
      </c>
      <c r="L42" s="11">
        <v>0</v>
      </c>
      <c r="M42" s="15">
        <v>0</v>
      </c>
      <c r="N42" s="15">
        <v>0</v>
      </c>
      <c r="O42" s="11">
        <v>0</v>
      </c>
      <c r="P42" s="11">
        <v>0</v>
      </c>
      <c r="Q42" s="11">
        <v>0</v>
      </c>
      <c r="R42" s="11">
        <v>0</v>
      </c>
      <c r="S42" s="36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49"/>
      <c r="AA42" s="149"/>
    </row>
    <row r="43" spans="1:27" s="29" customFormat="1" ht="99.75">
      <c r="A43" s="16" t="s">
        <v>788</v>
      </c>
      <c r="B43" s="17" t="s">
        <v>789</v>
      </c>
      <c r="C43" s="18" t="s">
        <v>761</v>
      </c>
      <c r="D43" s="15">
        <v>0</v>
      </c>
      <c r="E43" s="15">
        <v>0</v>
      </c>
      <c r="F43" s="15">
        <v>0</v>
      </c>
      <c r="G43" s="11">
        <v>0</v>
      </c>
      <c r="H43" s="11">
        <v>0</v>
      </c>
      <c r="I43" s="11">
        <v>0</v>
      </c>
      <c r="J43" s="11">
        <v>0</v>
      </c>
      <c r="K43" s="36">
        <v>0</v>
      </c>
      <c r="L43" s="11">
        <v>0</v>
      </c>
      <c r="M43" s="15">
        <v>0</v>
      </c>
      <c r="N43" s="15">
        <v>0</v>
      </c>
      <c r="O43" s="11">
        <v>0</v>
      </c>
      <c r="P43" s="11">
        <v>0</v>
      </c>
      <c r="Q43" s="11">
        <v>0</v>
      </c>
      <c r="R43" s="11">
        <v>0</v>
      </c>
      <c r="S43" s="36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49"/>
      <c r="AA43" s="149"/>
    </row>
    <row r="44" spans="1:27" s="29" customFormat="1" ht="85.5">
      <c r="A44" s="16" t="s">
        <v>790</v>
      </c>
      <c r="B44" s="17" t="s">
        <v>791</v>
      </c>
      <c r="C44" s="18" t="s">
        <v>761</v>
      </c>
      <c r="D44" s="15">
        <v>0</v>
      </c>
      <c r="E44" s="15">
        <v>0</v>
      </c>
      <c r="F44" s="15">
        <v>0</v>
      </c>
      <c r="G44" s="11">
        <v>0</v>
      </c>
      <c r="H44" s="11">
        <v>0</v>
      </c>
      <c r="I44" s="11">
        <v>0</v>
      </c>
      <c r="J44" s="11">
        <v>0</v>
      </c>
      <c r="K44" s="36">
        <v>0</v>
      </c>
      <c r="L44" s="11">
        <v>0</v>
      </c>
      <c r="M44" s="15">
        <v>0</v>
      </c>
      <c r="N44" s="15">
        <v>0</v>
      </c>
      <c r="O44" s="11">
        <v>0</v>
      </c>
      <c r="P44" s="11">
        <v>0</v>
      </c>
      <c r="Q44" s="11">
        <v>0</v>
      </c>
      <c r="R44" s="11">
        <v>0</v>
      </c>
      <c r="S44" s="36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49"/>
      <c r="AA44" s="149"/>
    </row>
    <row r="45" spans="1:27" s="29" customFormat="1" ht="71.25">
      <c r="A45" s="16" t="s">
        <v>792</v>
      </c>
      <c r="B45" s="17" t="s">
        <v>793</v>
      </c>
      <c r="C45" s="18" t="s">
        <v>761</v>
      </c>
      <c r="D45" s="15">
        <v>0</v>
      </c>
      <c r="E45" s="15">
        <v>0</v>
      </c>
      <c r="F45" s="15">
        <v>0</v>
      </c>
      <c r="G45" s="11">
        <v>0</v>
      </c>
      <c r="H45" s="11">
        <v>0</v>
      </c>
      <c r="I45" s="11">
        <v>0</v>
      </c>
      <c r="J45" s="11">
        <v>0</v>
      </c>
      <c r="K45" s="36">
        <v>0</v>
      </c>
      <c r="L45" s="11">
        <v>0</v>
      </c>
      <c r="M45" s="15">
        <v>0</v>
      </c>
      <c r="N45" s="15">
        <v>0</v>
      </c>
      <c r="O45" s="11">
        <v>0</v>
      </c>
      <c r="P45" s="11">
        <v>0</v>
      </c>
      <c r="Q45" s="11">
        <v>0</v>
      </c>
      <c r="R45" s="11">
        <v>0</v>
      </c>
      <c r="S45" s="36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9"/>
      <c r="AA45" s="149"/>
    </row>
    <row r="46" spans="1:27" s="29" customFormat="1" ht="71.25">
      <c r="A46" s="16" t="s">
        <v>794</v>
      </c>
      <c r="B46" s="17" t="s">
        <v>795</v>
      </c>
      <c r="C46" s="18" t="s">
        <v>761</v>
      </c>
      <c r="D46" s="15">
        <v>0</v>
      </c>
      <c r="E46" s="15">
        <v>0</v>
      </c>
      <c r="F46" s="15">
        <v>0</v>
      </c>
      <c r="G46" s="11">
        <v>0</v>
      </c>
      <c r="H46" s="11">
        <v>0</v>
      </c>
      <c r="I46" s="11">
        <v>0</v>
      </c>
      <c r="J46" s="11">
        <v>0</v>
      </c>
      <c r="K46" s="36">
        <v>0</v>
      </c>
      <c r="L46" s="11">
        <v>0</v>
      </c>
      <c r="M46" s="15">
        <v>0</v>
      </c>
      <c r="N46" s="15">
        <v>0</v>
      </c>
      <c r="O46" s="11">
        <v>0</v>
      </c>
      <c r="P46" s="11">
        <v>0</v>
      </c>
      <c r="Q46" s="11">
        <v>0</v>
      </c>
      <c r="R46" s="11">
        <v>0</v>
      </c>
      <c r="S46" s="36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49"/>
      <c r="AA46" s="149"/>
    </row>
    <row r="47" spans="1:27" s="29" customFormat="1" ht="42.75">
      <c r="A47" s="16" t="s">
        <v>119</v>
      </c>
      <c r="B47" s="17" t="s">
        <v>796</v>
      </c>
      <c r="C47" s="18" t="s">
        <v>761</v>
      </c>
      <c r="D47" s="15">
        <f>D48+D62+D68</f>
        <v>0</v>
      </c>
      <c r="E47" s="15">
        <v>0</v>
      </c>
      <c r="F47" s="15">
        <v>0</v>
      </c>
      <c r="G47" s="15">
        <f>G62</f>
        <v>3.9949999999999997</v>
      </c>
      <c r="H47" s="15">
        <v>0</v>
      </c>
      <c r="I47" s="15">
        <v>0</v>
      </c>
      <c r="J47" s="15">
        <v>0</v>
      </c>
      <c r="K47" s="24">
        <f>K48</f>
        <v>33</v>
      </c>
      <c r="L47" s="15">
        <f>L48</f>
        <v>0</v>
      </c>
      <c r="M47" s="15">
        <v>0</v>
      </c>
      <c r="N47" s="15">
        <v>0</v>
      </c>
      <c r="O47" s="15">
        <f>O62</f>
        <v>3.9949999999999997</v>
      </c>
      <c r="P47" s="15">
        <v>0</v>
      </c>
      <c r="Q47" s="15">
        <v>0</v>
      </c>
      <c r="R47" s="15">
        <v>0</v>
      </c>
      <c r="S47" s="24">
        <f>S48</f>
        <v>33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49"/>
      <c r="AA47" s="149"/>
    </row>
    <row r="48" spans="1:27" s="29" customFormat="1" ht="71.25">
      <c r="A48" s="16" t="s">
        <v>528</v>
      </c>
      <c r="B48" s="17" t="s">
        <v>797</v>
      </c>
      <c r="C48" s="18" t="s">
        <v>761</v>
      </c>
      <c r="D48" s="15">
        <f t="shared" ref="D48:E48" si="3">D49</f>
        <v>0</v>
      </c>
      <c r="E48" s="15">
        <v>0</v>
      </c>
      <c r="F48" s="15">
        <v>0</v>
      </c>
      <c r="G48" s="15">
        <f>G49</f>
        <v>0</v>
      </c>
      <c r="H48" s="15">
        <f>H49</f>
        <v>0</v>
      </c>
      <c r="I48" s="15">
        <f>I49</f>
        <v>0</v>
      </c>
      <c r="J48" s="15">
        <v>0</v>
      </c>
      <c r="K48" s="24">
        <f>K49</f>
        <v>33</v>
      </c>
      <c r="L48" s="15">
        <f>L49</f>
        <v>0</v>
      </c>
      <c r="M48" s="15">
        <v>0</v>
      </c>
      <c r="N48" s="15">
        <v>0</v>
      </c>
      <c r="O48" s="15">
        <f>O49</f>
        <v>0</v>
      </c>
      <c r="P48" s="15">
        <f>P49</f>
        <v>0</v>
      </c>
      <c r="Q48" s="15">
        <f>Q49</f>
        <v>0</v>
      </c>
      <c r="R48" s="15">
        <v>0</v>
      </c>
      <c r="S48" s="24">
        <f>S49</f>
        <v>33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49"/>
      <c r="AA48" s="149"/>
    </row>
    <row r="49" spans="1:27" s="29" customFormat="1" ht="28.5">
      <c r="A49" s="16" t="s">
        <v>530</v>
      </c>
      <c r="B49" s="17" t="s">
        <v>798</v>
      </c>
      <c r="C49" s="18" t="s">
        <v>761</v>
      </c>
      <c r="D49" s="15">
        <f>SUM(D50:D60)</f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24">
        <f>SUM(K50:K60)</f>
        <v>33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24">
        <f>SUM(S50:S60)</f>
        <v>33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49"/>
      <c r="AA49" s="149"/>
    </row>
    <row r="50" spans="1:27" s="29" customFormat="1" ht="45">
      <c r="A50" s="128" t="s">
        <v>530</v>
      </c>
      <c r="B50" s="129" t="s">
        <v>909</v>
      </c>
      <c r="C50" s="130" t="s">
        <v>910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1">
        <v>0</v>
      </c>
      <c r="K50" s="36">
        <v>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1">
        <v>0</v>
      </c>
      <c r="S50" s="36">
        <v>5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49"/>
      <c r="AA50" s="149"/>
    </row>
    <row r="51" spans="1:27" s="29" customFormat="1" ht="45">
      <c r="A51" s="128" t="s">
        <v>530</v>
      </c>
      <c r="B51" s="129" t="s">
        <v>911</v>
      </c>
      <c r="C51" s="130" t="s">
        <v>912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1">
        <v>0</v>
      </c>
      <c r="K51" s="36">
        <v>3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1">
        <v>0</v>
      </c>
      <c r="S51" s="36">
        <v>3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49"/>
      <c r="AA51" s="149"/>
    </row>
    <row r="52" spans="1:27" s="29" customFormat="1" ht="45">
      <c r="A52" s="128" t="s">
        <v>530</v>
      </c>
      <c r="B52" s="129" t="s">
        <v>913</v>
      </c>
      <c r="C52" s="130" t="s">
        <v>914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1">
        <v>0</v>
      </c>
      <c r="K52" s="36">
        <v>5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1">
        <v>0</v>
      </c>
      <c r="S52" s="36">
        <v>5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49"/>
      <c r="AA52" s="149"/>
    </row>
    <row r="53" spans="1:27" s="29" customFormat="1" ht="45">
      <c r="A53" s="128" t="s">
        <v>530</v>
      </c>
      <c r="B53" s="129" t="s">
        <v>915</v>
      </c>
      <c r="C53" s="130" t="s">
        <v>916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33">
        <v>0</v>
      </c>
      <c r="K53" s="38">
        <v>2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33">
        <v>0</v>
      </c>
      <c r="S53" s="38">
        <v>2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49"/>
      <c r="AA53" s="149"/>
    </row>
    <row r="54" spans="1:27" s="29" customFormat="1" ht="45">
      <c r="A54" s="128" t="s">
        <v>530</v>
      </c>
      <c r="B54" s="129" t="s">
        <v>917</v>
      </c>
      <c r="C54" s="130" t="s">
        <v>918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33">
        <v>0</v>
      </c>
      <c r="K54" s="38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33">
        <v>0</v>
      </c>
      <c r="S54" s="38">
        <v>2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49"/>
      <c r="AA54" s="149"/>
    </row>
    <row r="55" spans="1:27" s="29" customFormat="1" ht="45">
      <c r="A55" s="128" t="s">
        <v>530</v>
      </c>
      <c r="B55" s="129" t="s">
        <v>919</v>
      </c>
      <c r="C55" s="130" t="s">
        <v>920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33">
        <v>0</v>
      </c>
      <c r="K55" s="38">
        <v>2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33">
        <v>0</v>
      </c>
      <c r="S55" s="38">
        <v>2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49"/>
      <c r="AA55" s="149"/>
    </row>
    <row r="56" spans="1:27" s="29" customFormat="1" ht="45">
      <c r="A56" s="128" t="s">
        <v>530</v>
      </c>
      <c r="B56" s="129" t="s">
        <v>921</v>
      </c>
      <c r="C56" s="130" t="s">
        <v>922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33">
        <v>0</v>
      </c>
      <c r="K56" s="38">
        <v>2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33">
        <v>0</v>
      </c>
      <c r="S56" s="38">
        <v>2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49"/>
      <c r="AA56" s="149"/>
    </row>
    <row r="57" spans="1:27" s="29" customFormat="1" ht="45">
      <c r="A57" s="128" t="s">
        <v>530</v>
      </c>
      <c r="B57" s="129" t="s">
        <v>923</v>
      </c>
      <c r="C57" s="130" t="s">
        <v>924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33">
        <v>0</v>
      </c>
      <c r="K57" s="38">
        <v>3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33">
        <v>0</v>
      </c>
      <c r="S57" s="38">
        <v>3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49"/>
      <c r="AA57" s="149"/>
    </row>
    <row r="58" spans="1:27" s="29" customFormat="1" ht="45">
      <c r="A58" s="128" t="s">
        <v>530</v>
      </c>
      <c r="B58" s="129" t="s">
        <v>925</v>
      </c>
      <c r="C58" s="130" t="s">
        <v>926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22">
        <v>0</v>
      </c>
      <c r="K58" s="25">
        <v>5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22">
        <v>0</v>
      </c>
      <c r="S58" s="25">
        <v>5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49"/>
      <c r="AA58" s="149"/>
    </row>
    <row r="59" spans="1:27" s="29" customFormat="1" ht="45">
      <c r="A59" s="128" t="s">
        <v>530</v>
      </c>
      <c r="B59" s="129" t="s">
        <v>927</v>
      </c>
      <c r="C59" s="130" t="s">
        <v>928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22">
        <v>0</v>
      </c>
      <c r="K59" s="25">
        <v>2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22">
        <v>0</v>
      </c>
      <c r="S59" s="25">
        <v>2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49"/>
      <c r="AA59" s="149"/>
    </row>
    <row r="60" spans="1:27" s="29" customFormat="1" ht="45">
      <c r="A60" s="128" t="s">
        <v>530</v>
      </c>
      <c r="B60" s="129" t="s">
        <v>929</v>
      </c>
      <c r="C60" s="130" t="s">
        <v>930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22">
        <v>0</v>
      </c>
      <c r="K60" s="25">
        <v>2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22">
        <v>0</v>
      </c>
      <c r="S60" s="25">
        <v>2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49"/>
      <c r="AA60" s="149"/>
    </row>
    <row r="61" spans="1:27" s="29" customFormat="1" ht="57">
      <c r="A61" s="16" t="s">
        <v>535</v>
      </c>
      <c r="B61" s="17" t="s">
        <v>799</v>
      </c>
      <c r="C61" s="18" t="s">
        <v>761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2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24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49"/>
      <c r="AA61" s="149"/>
    </row>
    <row r="62" spans="1:27" s="29" customFormat="1" ht="42.75">
      <c r="A62" s="16" t="s">
        <v>543</v>
      </c>
      <c r="B62" s="17" t="s">
        <v>800</v>
      </c>
      <c r="C62" s="18" t="s">
        <v>761</v>
      </c>
      <c r="D62" s="15">
        <f>D63</f>
        <v>0</v>
      </c>
      <c r="E62" s="15">
        <v>0</v>
      </c>
      <c r="F62" s="15">
        <v>0</v>
      </c>
      <c r="G62" s="15">
        <f>G63</f>
        <v>3.9949999999999997</v>
      </c>
      <c r="H62" s="15">
        <v>0</v>
      </c>
      <c r="I62" s="15">
        <v>0</v>
      </c>
      <c r="J62" s="15">
        <f>J63</f>
        <v>0</v>
      </c>
      <c r="K62" s="24">
        <f>K63</f>
        <v>0</v>
      </c>
      <c r="L62" s="15">
        <f>L63</f>
        <v>0</v>
      </c>
      <c r="M62" s="15">
        <v>0</v>
      </c>
      <c r="N62" s="15">
        <v>0</v>
      </c>
      <c r="O62" s="15">
        <f>O63</f>
        <v>3.9949999999999997</v>
      </c>
      <c r="P62" s="15">
        <v>0</v>
      </c>
      <c r="Q62" s="15">
        <v>0</v>
      </c>
      <c r="R62" s="15">
        <f>R63</f>
        <v>0</v>
      </c>
      <c r="S62" s="24">
        <f>S63</f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49"/>
      <c r="AA62" s="149"/>
    </row>
    <row r="63" spans="1:27" s="29" customFormat="1" ht="28.5">
      <c r="A63" s="16" t="s">
        <v>801</v>
      </c>
      <c r="B63" s="17" t="s">
        <v>802</v>
      </c>
      <c r="C63" s="18" t="s">
        <v>761</v>
      </c>
      <c r="D63" s="15">
        <f>SUM(D64:D66)</f>
        <v>0</v>
      </c>
      <c r="E63" s="15">
        <v>0</v>
      </c>
      <c r="F63" s="15">
        <v>0</v>
      </c>
      <c r="G63" s="15">
        <f>G64+G65+G66</f>
        <v>3.9949999999999997</v>
      </c>
      <c r="H63" s="15">
        <v>0</v>
      </c>
      <c r="I63" s="15">
        <v>0</v>
      </c>
      <c r="J63" s="15">
        <f>J64</f>
        <v>0</v>
      </c>
      <c r="K63" s="24">
        <f>K64</f>
        <v>0</v>
      </c>
      <c r="L63" s="15">
        <f>L64</f>
        <v>0</v>
      </c>
      <c r="M63" s="15">
        <v>0</v>
      </c>
      <c r="N63" s="15">
        <v>0</v>
      </c>
      <c r="O63" s="15">
        <f>O64+O65+O66</f>
        <v>3.9949999999999997</v>
      </c>
      <c r="P63" s="15">
        <v>0</v>
      </c>
      <c r="Q63" s="15">
        <v>0</v>
      </c>
      <c r="R63" s="15">
        <f>R64</f>
        <v>0</v>
      </c>
      <c r="S63" s="24">
        <f>S64</f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49"/>
      <c r="AA63" s="149"/>
    </row>
    <row r="64" spans="1:27" ht="60">
      <c r="A64" s="131" t="s">
        <v>801</v>
      </c>
      <c r="B64" s="132" t="s">
        <v>931</v>
      </c>
      <c r="C64" s="133" t="s">
        <v>932</v>
      </c>
      <c r="D64" s="22">
        <v>0</v>
      </c>
      <c r="E64" s="22">
        <v>0</v>
      </c>
      <c r="F64" s="22">
        <v>0</v>
      </c>
      <c r="G64" s="22">
        <v>1.8</v>
      </c>
      <c r="H64" s="22">
        <v>0</v>
      </c>
      <c r="I64" s="22">
        <v>0</v>
      </c>
      <c r="J64" s="22">
        <v>0</v>
      </c>
      <c r="K64" s="25">
        <v>0</v>
      </c>
      <c r="L64" s="22">
        <v>0</v>
      </c>
      <c r="M64" s="22">
        <v>0</v>
      </c>
      <c r="N64" s="22">
        <v>0</v>
      </c>
      <c r="O64" s="22">
        <v>1.8</v>
      </c>
      <c r="P64" s="22">
        <v>0</v>
      </c>
      <c r="Q64" s="22">
        <v>0</v>
      </c>
      <c r="R64" s="22">
        <v>0</v>
      </c>
      <c r="S64" s="25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150"/>
      <c r="AA64" s="150"/>
    </row>
    <row r="65" spans="1:27" ht="255">
      <c r="A65" s="131" t="s">
        <v>801</v>
      </c>
      <c r="B65" s="134" t="s">
        <v>933</v>
      </c>
      <c r="C65" s="133" t="s">
        <v>934</v>
      </c>
      <c r="D65" s="22">
        <v>0</v>
      </c>
      <c r="E65" s="22">
        <v>0</v>
      </c>
      <c r="F65" s="22">
        <v>0</v>
      </c>
      <c r="G65" s="22">
        <f>0.6475+0.6475</f>
        <v>1.2949999999999999</v>
      </c>
      <c r="H65" s="22">
        <v>0</v>
      </c>
      <c r="I65" s="22">
        <v>0</v>
      </c>
      <c r="J65" s="22">
        <v>0</v>
      </c>
      <c r="K65" s="25">
        <v>0</v>
      </c>
      <c r="L65" s="22">
        <v>0</v>
      </c>
      <c r="M65" s="22">
        <v>0</v>
      </c>
      <c r="N65" s="22">
        <v>0</v>
      </c>
      <c r="O65" s="22">
        <f>0.6475+0.6475</f>
        <v>1.2949999999999999</v>
      </c>
      <c r="P65" s="22">
        <v>0</v>
      </c>
      <c r="Q65" s="22">
        <v>0</v>
      </c>
      <c r="R65" s="22">
        <v>0</v>
      </c>
      <c r="S65" s="25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150"/>
      <c r="AA65" s="150"/>
    </row>
    <row r="66" spans="1:27" ht="75">
      <c r="A66" s="131" t="s">
        <v>801</v>
      </c>
      <c r="B66" s="132" t="s">
        <v>935</v>
      </c>
      <c r="C66" s="133" t="s">
        <v>936</v>
      </c>
      <c r="D66" s="22">
        <v>0</v>
      </c>
      <c r="E66" s="22">
        <v>0</v>
      </c>
      <c r="F66" s="22">
        <v>0</v>
      </c>
      <c r="G66" s="22">
        <v>0.9</v>
      </c>
      <c r="H66" s="22">
        <v>0</v>
      </c>
      <c r="I66" s="22">
        <v>0</v>
      </c>
      <c r="J66" s="22">
        <v>0</v>
      </c>
      <c r="K66" s="25">
        <v>0</v>
      </c>
      <c r="L66" s="22">
        <v>0</v>
      </c>
      <c r="M66" s="22">
        <v>0</v>
      </c>
      <c r="N66" s="22">
        <v>0</v>
      </c>
      <c r="O66" s="22">
        <v>0.9</v>
      </c>
      <c r="P66" s="22">
        <v>0</v>
      </c>
      <c r="Q66" s="22">
        <v>0</v>
      </c>
      <c r="R66" s="22">
        <v>0</v>
      </c>
      <c r="S66" s="25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150"/>
      <c r="AA66" s="150"/>
    </row>
    <row r="67" spans="1:27" s="29" customFormat="1" ht="42.75">
      <c r="A67" s="16" t="s">
        <v>803</v>
      </c>
      <c r="B67" s="17" t="s">
        <v>804</v>
      </c>
      <c r="C67" s="18" t="s">
        <v>761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24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24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49"/>
      <c r="AA67" s="149"/>
    </row>
    <row r="68" spans="1:27" s="29" customFormat="1" ht="42.75">
      <c r="A68" s="16" t="s">
        <v>545</v>
      </c>
      <c r="B68" s="17" t="s">
        <v>805</v>
      </c>
      <c r="C68" s="18" t="s">
        <v>761</v>
      </c>
      <c r="D68" s="15">
        <f t="shared" ref="D68:E68" si="4">D70</f>
        <v>0</v>
      </c>
      <c r="E68" s="15">
        <f>E70</f>
        <v>0</v>
      </c>
      <c r="F68" s="15">
        <f>F70</f>
        <v>0</v>
      </c>
      <c r="G68" s="15">
        <v>0</v>
      </c>
      <c r="H68" s="15">
        <v>0</v>
      </c>
      <c r="I68" s="15">
        <v>0</v>
      </c>
      <c r="J68" s="15">
        <f>J70</f>
        <v>0</v>
      </c>
      <c r="K68" s="24">
        <f>K70</f>
        <v>0</v>
      </c>
      <c r="L68" s="15">
        <f>L70</f>
        <v>0</v>
      </c>
      <c r="M68" s="15">
        <f>M70</f>
        <v>0</v>
      </c>
      <c r="N68" s="15">
        <f>N70</f>
        <v>0</v>
      </c>
      <c r="O68" s="15">
        <v>0</v>
      </c>
      <c r="P68" s="15">
        <v>0</v>
      </c>
      <c r="Q68" s="15">
        <v>0</v>
      </c>
      <c r="R68" s="15">
        <f>R70</f>
        <v>0</v>
      </c>
      <c r="S68" s="24">
        <f>S70</f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49"/>
      <c r="AA68" s="149"/>
    </row>
    <row r="69" spans="1:27" s="29" customFormat="1" ht="42.75">
      <c r="A69" s="16" t="s">
        <v>547</v>
      </c>
      <c r="B69" s="17" t="s">
        <v>806</v>
      </c>
      <c r="C69" s="18" t="s">
        <v>761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24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24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49"/>
      <c r="AA69" s="149"/>
    </row>
    <row r="70" spans="1:27" s="29" customFormat="1" ht="28.5">
      <c r="A70" s="16" t="s">
        <v>551</v>
      </c>
      <c r="B70" s="17" t="s">
        <v>807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24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24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49"/>
      <c r="AA70" s="149"/>
    </row>
    <row r="71" spans="1:27" s="29" customFormat="1" ht="28.5">
      <c r="A71" s="16" t="s">
        <v>552</v>
      </c>
      <c r="B71" s="17" t="s">
        <v>808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2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24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49"/>
      <c r="AA71" s="149"/>
    </row>
    <row r="72" spans="1:27" s="29" customFormat="1" ht="42.75">
      <c r="A72" s="16" t="s">
        <v>553</v>
      </c>
      <c r="B72" s="17" t="s">
        <v>809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24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49"/>
      <c r="AA72" s="149"/>
    </row>
    <row r="73" spans="1:27" s="29" customFormat="1" ht="57">
      <c r="A73" s="16" t="s">
        <v>554</v>
      </c>
      <c r="B73" s="17" t="s">
        <v>810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4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24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49"/>
      <c r="AA73" s="149"/>
    </row>
    <row r="74" spans="1:27" s="29" customFormat="1" ht="42.75">
      <c r="A74" s="16" t="s">
        <v>555</v>
      </c>
      <c r="B74" s="17" t="s">
        <v>811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4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24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49"/>
      <c r="AA74" s="149"/>
    </row>
    <row r="75" spans="1:27" s="29" customFormat="1" ht="42.75">
      <c r="A75" s="16" t="s">
        <v>556</v>
      </c>
      <c r="B75" s="17" t="s">
        <v>812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24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24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49"/>
      <c r="AA75" s="149"/>
    </row>
    <row r="76" spans="1:27" s="29" customFormat="1" ht="57">
      <c r="A76" s="16" t="s">
        <v>813</v>
      </c>
      <c r="B76" s="17" t="s">
        <v>814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24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49"/>
      <c r="AA76" s="149"/>
    </row>
    <row r="77" spans="1:27" s="29" customFormat="1" ht="57">
      <c r="A77" s="16" t="s">
        <v>815</v>
      </c>
      <c r="B77" s="17" t="s">
        <v>816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24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49"/>
      <c r="AA77" s="149"/>
    </row>
    <row r="78" spans="1:27" s="29" customFormat="1" ht="28.5">
      <c r="A78" s="16" t="s">
        <v>817</v>
      </c>
      <c r="B78" s="17" t="s">
        <v>818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4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24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49"/>
      <c r="AA78" s="149"/>
    </row>
    <row r="79" spans="1:27" s="29" customFormat="1" ht="42.75">
      <c r="A79" s="16" t="s">
        <v>819</v>
      </c>
      <c r="B79" s="17" t="s">
        <v>820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4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24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49"/>
      <c r="AA79" s="149"/>
    </row>
    <row r="80" spans="1:27" s="29" customFormat="1" ht="57">
      <c r="A80" s="16" t="s">
        <v>121</v>
      </c>
      <c r="B80" s="17" t="s">
        <v>821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4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24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49"/>
      <c r="AA80" s="149"/>
    </row>
    <row r="81" spans="1:27" s="29" customFormat="1" ht="57">
      <c r="A81" s="16" t="s">
        <v>822</v>
      </c>
      <c r="B81" s="17" t="s">
        <v>823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4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24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49"/>
      <c r="AA81" s="149"/>
    </row>
    <row r="82" spans="1:27" s="29" customFormat="1" ht="57">
      <c r="A82" s="16" t="s">
        <v>824</v>
      </c>
      <c r="B82" s="17" t="s">
        <v>825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4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24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49"/>
      <c r="AA82" s="149"/>
    </row>
    <row r="83" spans="1:27" s="29" customFormat="1" ht="42.75">
      <c r="A83" s="16" t="s">
        <v>123</v>
      </c>
      <c r="B83" s="17" t="s">
        <v>826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4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24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49"/>
      <c r="AA83" s="149"/>
    </row>
    <row r="84" spans="1:27" s="29" customFormat="1" ht="42.75">
      <c r="A84" s="16" t="s">
        <v>125</v>
      </c>
      <c r="B84" s="17" t="s">
        <v>827</v>
      </c>
      <c r="C84" s="18" t="s">
        <v>761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4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24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49"/>
      <c r="AA84" s="149"/>
    </row>
    <row r="85" spans="1:27" s="29" customFormat="1" ht="28.5">
      <c r="A85" s="16" t="s">
        <v>127</v>
      </c>
      <c r="B85" s="17" t="s">
        <v>828</v>
      </c>
      <c r="C85" s="18" t="s">
        <v>761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4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24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49"/>
      <c r="AA85" s="149"/>
    </row>
    <row r="86" spans="1:27">
      <c r="A86" s="50"/>
    </row>
    <row r="87" spans="1:27" ht="30.75" customHeight="1">
      <c r="A87" s="105" t="s">
        <v>46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</row>
    <row r="88" spans="1:27">
      <c r="A88" s="50"/>
    </row>
    <row r="89" spans="1:27">
      <c r="A89" s="51"/>
    </row>
    <row r="90" spans="1:27">
      <c r="A90" s="51"/>
    </row>
    <row r="91" spans="1:27">
      <c r="A91" s="55"/>
    </row>
  </sheetData>
  <mergeCells count="21">
    <mergeCell ref="A19:C19"/>
    <mergeCell ref="A4:AA4"/>
    <mergeCell ref="A5:AA5"/>
    <mergeCell ref="A6:AA6"/>
    <mergeCell ref="A7:AA7"/>
    <mergeCell ref="A8:AA8"/>
    <mergeCell ref="A87:AA87"/>
    <mergeCell ref="A9:AA9"/>
    <mergeCell ref="A10:AA10"/>
    <mergeCell ref="A11:AA11"/>
    <mergeCell ref="A12:AA12"/>
    <mergeCell ref="A13:AA13"/>
    <mergeCell ref="AA14:AA16"/>
    <mergeCell ref="E15:K15"/>
    <mergeCell ref="L15:S15"/>
    <mergeCell ref="A14:A16"/>
    <mergeCell ref="B14:B16"/>
    <mergeCell ref="C14:C16"/>
    <mergeCell ref="D14:D16"/>
    <mergeCell ref="E14:S14"/>
    <mergeCell ref="T14:Z1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3:V85"/>
  <sheetViews>
    <sheetView topLeftCell="A61" workbookViewId="0">
      <selection activeCell="A18" sqref="A18:C84"/>
    </sheetView>
  </sheetViews>
  <sheetFormatPr defaultRowHeight="15"/>
  <cols>
    <col min="1" max="1" width="13.28515625" style="3" customWidth="1"/>
    <col min="2" max="2" width="40.85546875" style="3" customWidth="1"/>
    <col min="3" max="3" width="17.28515625" style="3" customWidth="1"/>
    <col min="4" max="4" width="18" style="43" customWidth="1"/>
    <col min="5" max="9" width="9.140625" style="3"/>
    <col min="10" max="10" width="11" style="43" customWidth="1"/>
    <col min="11" max="12" width="9.140625" style="3"/>
    <col min="13" max="13" width="11.28515625" style="3" bestFit="1" customWidth="1"/>
    <col min="14" max="20" width="9.140625" style="3"/>
    <col min="21" max="21" width="11.42578125" style="3" customWidth="1"/>
    <col min="22" max="16384" width="9.140625" style="3"/>
  </cols>
  <sheetData>
    <row r="3" spans="1:21" s="5" customFormat="1" ht="16.5">
      <c r="A3" s="91" t="s">
        <v>54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s="5" customFormat="1" ht="16.5">
      <c r="A4" s="91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s="5" customFormat="1" ht="16.5">
      <c r="A5" s="91" t="s">
        <v>23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1" s="5" customFormat="1" ht="16.5">
      <c r="A6" s="90" t="s">
        <v>55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21" s="5" customFormat="1" ht="16.5">
      <c r="A7" s="90" t="s">
        <v>951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5" customFormat="1" ht="16.5">
      <c r="A8" s="90" t="s">
        <v>829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5" customFormat="1" ht="16.5">
      <c r="A9" s="90" t="s">
        <v>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5" customFormat="1" ht="16.5">
      <c r="A10" s="90" t="s">
        <v>903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5" customFormat="1" ht="16.5">
      <c r="A11" s="90" t="s">
        <v>831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s="5" customFormat="1" ht="16.5">
      <c r="A12" s="90" t="s">
        <v>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3" spans="1:21" ht="79.5" customHeight="1">
      <c r="A13" s="86" t="s">
        <v>6</v>
      </c>
      <c r="B13" s="86" t="s">
        <v>7</v>
      </c>
      <c r="C13" s="86" t="s">
        <v>8</v>
      </c>
      <c r="D13" s="86" t="s">
        <v>56</v>
      </c>
      <c r="E13" s="86" t="s">
        <v>952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 t="s">
        <v>946</v>
      </c>
      <c r="Q13" s="86"/>
      <c r="R13" s="86"/>
      <c r="S13" s="86"/>
      <c r="T13" s="86"/>
      <c r="U13" s="86" t="s">
        <v>26</v>
      </c>
    </row>
    <row r="14" spans="1:21">
      <c r="A14" s="86"/>
      <c r="B14" s="86"/>
      <c r="C14" s="86"/>
      <c r="D14" s="86"/>
      <c r="E14" s="86" t="s">
        <v>12</v>
      </c>
      <c r="F14" s="86"/>
      <c r="G14" s="86"/>
      <c r="H14" s="86"/>
      <c r="I14" s="86"/>
      <c r="J14" s="86" t="s">
        <v>13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21" ht="73.5" customHeight="1">
      <c r="A15" s="86"/>
      <c r="B15" s="86"/>
      <c r="C15" s="86"/>
      <c r="D15" s="86"/>
      <c r="E15" s="68" t="s">
        <v>38</v>
      </c>
      <c r="F15" s="68" t="s">
        <v>39</v>
      </c>
      <c r="G15" s="68" t="s">
        <v>40</v>
      </c>
      <c r="H15" s="68" t="s">
        <v>41</v>
      </c>
      <c r="I15" s="68" t="s">
        <v>888</v>
      </c>
      <c r="J15" s="61" t="s">
        <v>57</v>
      </c>
      <c r="K15" s="68" t="s">
        <v>38</v>
      </c>
      <c r="L15" s="68" t="s">
        <v>39</v>
      </c>
      <c r="M15" s="68" t="s">
        <v>40</v>
      </c>
      <c r="N15" s="68" t="s">
        <v>41</v>
      </c>
      <c r="O15" s="68" t="s">
        <v>888</v>
      </c>
      <c r="P15" s="68" t="s">
        <v>38</v>
      </c>
      <c r="Q15" s="68" t="s">
        <v>39</v>
      </c>
      <c r="R15" s="68" t="s">
        <v>40</v>
      </c>
      <c r="S15" s="68" t="s">
        <v>41</v>
      </c>
      <c r="T15" s="68" t="s">
        <v>888</v>
      </c>
      <c r="U15" s="86"/>
    </row>
    <row r="16" spans="1:21" s="56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4">
        <v>20</v>
      </c>
      <c r="U16" s="4">
        <v>21</v>
      </c>
    </row>
    <row r="17" spans="1:22">
      <c r="A17" s="61" t="s">
        <v>20</v>
      </c>
      <c r="B17" s="61" t="s">
        <v>20</v>
      </c>
      <c r="C17" s="61" t="s">
        <v>20</v>
      </c>
      <c r="D17" s="61" t="s">
        <v>20</v>
      </c>
      <c r="E17" s="61" t="s">
        <v>20</v>
      </c>
      <c r="F17" s="61" t="s">
        <v>20</v>
      </c>
      <c r="G17" s="61" t="s">
        <v>20</v>
      </c>
      <c r="H17" s="61" t="s">
        <v>20</v>
      </c>
      <c r="I17" s="61" t="s">
        <v>20</v>
      </c>
      <c r="J17" s="61" t="s">
        <v>20</v>
      </c>
      <c r="K17" s="61" t="s">
        <v>20</v>
      </c>
      <c r="L17" s="61" t="s">
        <v>20</v>
      </c>
      <c r="M17" s="61" t="s">
        <v>20</v>
      </c>
      <c r="N17" s="61" t="s">
        <v>20</v>
      </c>
      <c r="O17" s="61" t="s">
        <v>20</v>
      </c>
      <c r="P17" s="61" t="s">
        <v>20</v>
      </c>
      <c r="Q17" s="61" t="s">
        <v>20</v>
      </c>
      <c r="R17" s="61" t="s">
        <v>20</v>
      </c>
      <c r="S17" s="61" t="s">
        <v>20</v>
      </c>
      <c r="T17" s="61" t="s">
        <v>20</v>
      </c>
      <c r="U17" s="61" t="s">
        <v>20</v>
      </c>
    </row>
    <row r="18" spans="1:22" s="2" customFormat="1" ht="24.75" customHeight="1">
      <c r="A18" s="83" t="s">
        <v>32</v>
      </c>
      <c r="B18" s="84"/>
      <c r="C18" s="85"/>
      <c r="D18" s="11">
        <f t="shared" ref="D18" si="0">D19+D20+D21+D22+D23+D24</f>
        <v>0</v>
      </c>
      <c r="E18" s="11">
        <v>0</v>
      </c>
      <c r="F18" s="11">
        <f>F20</f>
        <v>0</v>
      </c>
      <c r="G18" s="11">
        <f>G20+G22</f>
        <v>3.9949999999999997</v>
      </c>
      <c r="H18" s="11">
        <v>0</v>
      </c>
      <c r="I18" s="36">
        <f>I20</f>
        <v>33</v>
      </c>
      <c r="J18" s="11">
        <v>0</v>
      </c>
      <c r="K18" s="11">
        <f>K20</f>
        <v>0</v>
      </c>
      <c r="L18" s="11">
        <v>0</v>
      </c>
      <c r="M18" s="11">
        <f>M20+M22</f>
        <v>3.9949999999999997</v>
      </c>
      <c r="N18" s="11">
        <v>0</v>
      </c>
      <c r="O18" s="36">
        <f>O20</f>
        <v>33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/>
      <c r="V18" s="152"/>
    </row>
    <row r="19" spans="1:22" s="29" customFormat="1" ht="28.5">
      <c r="A19" s="12" t="s">
        <v>759</v>
      </c>
      <c r="B19" s="13" t="s">
        <v>760</v>
      </c>
      <c r="C19" s="14" t="s">
        <v>761</v>
      </c>
      <c r="D19" s="15">
        <v>0</v>
      </c>
      <c r="E19" s="15">
        <v>0</v>
      </c>
      <c r="F19" s="11">
        <v>0</v>
      </c>
      <c r="G19" s="11">
        <v>0</v>
      </c>
      <c r="H19" s="11">
        <v>0</v>
      </c>
      <c r="I19" s="36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36">
        <v>0</v>
      </c>
      <c r="P19" s="11">
        <v>0</v>
      </c>
      <c r="Q19" s="11">
        <v>0</v>
      </c>
      <c r="R19" s="15">
        <v>0</v>
      </c>
      <c r="S19" s="15">
        <v>0</v>
      </c>
      <c r="T19" s="15">
        <v>0</v>
      </c>
      <c r="U19" s="15"/>
      <c r="V19" s="151"/>
    </row>
    <row r="20" spans="1:22" s="29" customFormat="1" ht="28.5">
      <c r="A20" s="12" t="s">
        <v>762</v>
      </c>
      <c r="B20" s="13" t="s">
        <v>763</v>
      </c>
      <c r="C20" s="14" t="s">
        <v>761</v>
      </c>
      <c r="D20" s="15">
        <f>D46</f>
        <v>0</v>
      </c>
      <c r="E20" s="15">
        <v>0</v>
      </c>
      <c r="F20" s="11">
        <f>F46</f>
        <v>0</v>
      </c>
      <c r="G20" s="11">
        <f>G25</f>
        <v>3.9949999999999997</v>
      </c>
      <c r="H20" s="11">
        <v>0</v>
      </c>
      <c r="I20" s="36">
        <f>I25</f>
        <v>33</v>
      </c>
      <c r="J20" s="11">
        <v>0</v>
      </c>
      <c r="K20" s="11">
        <f>K46</f>
        <v>0</v>
      </c>
      <c r="L20" s="11">
        <f>L46</f>
        <v>0</v>
      </c>
      <c r="M20" s="11">
        <f>M25</f>
        <v>3.9949999999999997</v>
      </c>
      <c r="N20" s="11">
        <f>N46</f>
        <v>0</v>
      </c>
      <c r="O20" s="36">
        <f>O25</f>
        <v>33</v>
      </c>
      <c r="P20" s="11">
        <v>0</v>
      </c>
      <c r="Q20" s="11">
        <f>Q46</f>
        <v>0</v>
      </c>
      <c r="R20" s="15">
        <v>0</v>
      </c>
      <c r="S20" s="15">
        <v>0</v>
      </c>
      <c r="T20" s="15">
        <v>0</v>
      </c>
      <c r="U20" s="15"/>
      <c r="V20" s="151"/>
    </row>
    <row r="21" spans="1:22" s="29" customFormat="1" ht="71.25">
      <c r="A21" s="12" t="s">
        <v>764</v>
      </c>
      <c r="B21" s="13" t="s">
        <v>765</v>
      </c>
      <c r="C21" s="14" t="s">
        <v>761</v>
      </c>
      <c r="D21" s="15">
        <v>0</v>
      </c>
      <c r="E21" s="15">
        <v>0</v>
      </c>
      <c r="F21" s="11">
        <v>0</v>
      </c>
      <c r="G21" s="11">
        <v>0</v>
      </c>
      <c r="H21" s="11">
        <v>0</v>
      </c>
      <c r="I21" s="36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36">
        <v>0</v>
      </c>
      <c r="P21" s="11">
        <v>0</v>
      </c>
      <c r="Q21" s="11">
        <v>0</v>
      </c>
      <c r="R21" s="15">
        <v>0</v>
      </c>
      <c r="S21" s="15">
        <v>0</v>
      </c>
      <c r="T21" s="15">
        <v>0</v>
      </c>
      <c r="U21" s="15"/>
      <c r="V21" s="151"/>
    </row>
    <row r="22" spans="1:22" s="29" customFormat="1" ht="42.75">
      <c r="A22" s="12" t="s">
        <v>766</v>
      </c>
      <c r="B22" s="13" t="s">
        <v>767</v>
      </c>
      <c r="C22" s="14" t="s">
        <v>761</v>
      </c>
      <c r="D22" s="15">
        <f t="shared" ref="D22:E22" si="1">D82</f>
        <v>0</v>
      </c>
      <c r="E22" s="15">
        <f>E82</f>
        <v>0</v>
      </c>
      <c r="F22" s="11">
        <v>0</v>
      </c>
      <c r="G22" s="11">
        <f>G82</f>
        <v>0</v>
      </c>
      <c r="H22" s="11">
        <f>H82</f>
        <v>0</v>
      </c>
      <c r="I22" s="36">
        <v>0</v>
      </c>
      <c r="J22" s="11">
        <v>0</v>
      </c>
      <c r="K22" s="11">
        <v>0</v>
      </c>
      <c r="L22" s="11">
        <v>0</v>
      </c>
      <c r="M22" s="11">
        <f>M82</f>
        <v>0</v>
      </c>
      <c r="N22" s="11">
        <v>0</v>
      </c>
      <c r="O22" s="36">
        <v>0</v>
      </c>
      <c r="P22" s="11">
        <v>0</v>
      </c>
      <c r="Q22" s="11">
        <v>0</v>
      </c>
      <c r="R22" s="15">
        <v>0</v>
      </c>
      <c r="S22" s="15">
        <v>0</v>
      </c>
      <c r="T22" s="15">
        <v>0</v>
      </c>
      <c r="U22" s="15"/>
      <c r="V22" s="151"/>
    </row>
    <row r="23" spans="1:22" s="29" customFormat="1" ht="42.75">
      <c r="A23" s="12" t="s">
        <v>768</v>
      </c>
      <c r="B23" s="13" t="s">
        <v>769</v>
      </c>
      <c r="C23" s="14" t="s">
        <v>761</v>
      </c>
      <c r="D23" s="15">
        <v>0</v>
      </c>
      <c r="E23" s="15">
        <v>0</v>
      </c>
      <c r="F23" s="11">
        <v>0</v>
      </c>
      <c r="G23" s="11">
        <v>0</v>
      </c>
      <c r="H23" s="11">
        <v>0</v>
      </c>
      <c r="I23" s="36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36">
        <v>0</v>
      </c>
      <c r="P23" s="11">
        <v>0</v>
      </c>
      <c r="Q23" s="11">
        <v>0</v>
      </c>
      <c r="R23" s="15">
        <v>0</v>
      </c>
      <c r="S23" s="15">
        <v>0</v>
      </c>
      <c r="T23" s="15">
        <v>0</v>
      </c>
      <c r="U23" s="15"/>
      <c r="V23" s="151"/>
    </row>
    <row r="24" spans="1:22" s="29" customFormat="1" ht="28.5">
      <c r="A24" s="12" t="s">
        <v>770</v>
      </c>
      <c r="B24" s="13" t="s">
        <v>771</v>
      </c>
      <c r="C24" s="14" t="s">
        <v>761</v>
      </c>
      <c r="D24" s="15">
        <v>0</v>
      </c>
      <c r="E24" s="15">
        <v>0</v>
      </c>
      <c r="F24" s="11">
        <v>0</v>
      </c>
      <c r="G24" s="11">
        <v>0</v>
      </c>
      <c r="H24" s="11">
        <v>0</v>
      </c>
      <c r="I24" s="36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36">
        <v>0</v>
      </c>
      <c r="P24" s="11">
        <v>0</v>
      </c>
      <c r="Q24" s="11">
        <v>0</v>
      </c>
      <c r="R24" s="15">
        <v>0</v>
      </c>
      <c r="S24" s="15">
        <v>0</v>
      </c>
      <c r="T24" s="15">
        <v>0</v>
      </c>
      <c r="U24" s="15"/>
      <c r="V24" s="151"/>
    </row>
    <row r="25" spans="1:22" s="29" customFormat="1">
      <c r="A25" s="46" t="s">
        <v>772</v>
      </c>
      <c r="B25" s="47" t="s">
        <v>773</v>
      </c>
      <c r="C25" s="48" t="s">
        <v>761</v>
      </c>
      <c r="D25" s="15">
        <f t="shared" ref="D25" si="2">D46+D82</f>
        <v>0</v>
      </c>
      <c r="E25" s="15">
        <v>0</v>
      </c>
      <c r="F25" s="15">
        <f>F47</f>
        <v>0</v>
      </c>
      <c r="G25" s="15">
        <f>G61</f>
        <v>3.9949999999999997</v>
      </c>
      <c r="H25" s="15">
        <v>0</v>
      </c>
      <c r="I25" s="24">
        <f>I47</f>
        <v>33</v>
      </c>
      <c r="J25" s="15">
        <v>0</v>
      </c>
      <c r="K25" s="15">
        <f>K47</f>
        <v>0</v>
      </c>
      <c r="L25" s="15">
        <v>0</v>
      </c>
      <c r="M25" s="15">
        <f>M61</f>
        <v>3.9949999999999997</v>
      </c>
      <c r="N25" s="15">
        <v>0</v>
      </c>
      <c r="O25" s="24">
        <f>O47</f>
        <v>33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/>
      <c r="V25" s="151"/>
    </row>
    <row r="26" spans="1:22" s="29" customFormat="1" ht="28.5">
      <c r="A26" s="16" t="s">
        <v>112</v>
      </c>
      <c r="B26" s="17" t="s">
        <v>774</v>
      </c>
      <c r="C26" s="18" t="s">
        <v>761</v>
      </c>
      <c r="D26" s="15">
        <v>0</v>
      </c>
      <c r="E26" s="15">
        <v>0</v>
      </c>
      <c r="F26" s="11">
        <v>0</v>
      </c>
      <c r="G26" s="11">
        <v>0</v>
      </c>
      <c r="H26" s="11">
        <v>0</v>
      </c>
      <c r="I26" s="36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36">
        <v>0</v>
      </c>
      <c r="P26" s="11">
        <v>0</v>
      </c>
      <c r="Q26" s="11">
        <v>0</v>
      </c>
      <c r="R26" s="15">
        <v>0</v>
      </c>
      <c r="S26" s="15">
        <v>0</v>
      </c>
      <c r="T26" s="15">
        <v>0</v>
      </c>
      <c r="U26" s="15"/>
      <c r="V26" s="151"/>
    </row>
    <row r="27" spans="1:22" s="29" customFormat="1" ht="42.75">
      <c r="A27" s="16" t="s">
        <v>493</v>
      </c>
      <c r="B27" s="17" t="s">
        <v>775</v>
      </c>
      <c r="C27" s="18" t="s">
        <v>761</v>
      </c>
      <c r="D27" s="15">
        <v>0</v>
      </c>
      <c r="E27" s="15">
        <v>0</v>
      </c>
      <c r="F27" s="11">
        <v>0</v>
      </c>
      <c r="G27" s="11">
        <v>0</v>
      </c>
      <c r="H27" s="11">
        <v>0</v>
      </c>
      <c r="I27" s="36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36">
        <v>0</v>
      </c>
      <c r="P27" s="11">
        <v>0</v>
      </c>
      <c r="Q27" s="11">
        <v>0</v>
      </c>
      <c r="R27" s="15">
        <v>0</v>
      </c>
      <c r="S27" s="15">
        <v>0</v>
      </c>
      <c r="T27" s="15">
        <v>0</v>
      </c>
      <c r="U27" s="15"/>
      <c r="V27" s="151"/>
    </row>
    <row r="28" spans="1:22" s="29" customFormat="1" ht="71.25">
      <c r="A28" s="19" t="s">
        <v>495</v>
      </c>
      <c r="B28" s="20" t="s">
        <v>776</v>
      </c>
      <c r="C28" s="21" t="s">
        <v>761</v>
      </c>
      <c r="D28" s="15">
        <v>0</v>
      </c>
      <c r="E28" s="15">
        <v>0</v>
      </c>
      <c r="F28" s="11">
        <v>0</v>
      </c>
      <c r="G28" s="11">
        <v>0</v>
      </c>
      <c r="H28" s="11">
        <v>0</v>
      </c>
      <c r="I28" s="36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36">
        <v>0</v>
      </c>
      <c r="P28" s="11">
        <v>0</v>
      </c>
      <c r="Q28" s="11">
        <v>0</v>
      </c>
      <c r="R28" s="15">
        <v>0</v>
      </c>
      <c r="S28" s="15">
        <v>0</v>
      </c>
      <c r="T28" s="15">
        <v>0</v>
      </c>
      <c r="U28" s="15"/>
      <c r="V28" s="151"/>
    </row>
    <row r="29" spans="1:22" s="29" customFormat="1" ht="71.25">
      <c r="A29" s="19" t="s">
        <v>500</v>
      </c>
      <c r="B29" s="20" t="s">
        <v>777</v>
      </c>
      <c r="C29" s="21" t="s">
        <v>761</v>
      </c>
      <c r="D29" s="15">
        <v>0</v>
      </c>
      <c r="E29" s="15">
        <v>0</v>
      </c>
      <c r="F29" s="11">
        <v>0</v>
      </c>
      <c r="G29" s="11">
        <v>0</v>
      </c>
      <c r="H29" s="11">
        <v>0</v>
      </c>
      <c r="I29" s="36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36">
        <v>0</v>
      </c>
      <c r="P29" s="11">
        <v>0</v>
      </c>
      <c r="Q29" s="11">
        <v>0</v>
      </c>
      <c r="R29" s="15">
        <v>0</v>
      </c>
      <c r="S29" s="15">
        <v>0</v>
      </c>
      <c r="T29" s="15">
        <v>0</v>
      </c>
      <c r="U29" s="15"/>
      <c r="V29" s="151"/>
    </row>
    <row r="30" spans="1:22" s="29" customFormat="1" ht="57">
      <c r="A30" s="16" t="s">
        <v>502</v>
      </c>
      <c r="B30" s="17" t="s">
        <v>778</v>
      </c>
      <c r="C30" s="18" t="s">
        <v>761</v>
      </c>
      <c r="D30" s="15">
        <v>0</v>
      </c>
      <c r="E30" s="15">
        <v>0</v>
      </c>
      <c r="F30" s="11">
        <v>0</v>
      </c>
      <c r="G30" s="11">
        <v>0</v>
      </c>
      <c r="H30" s="11">
        <v>0</v>
      </c>
      <c r="I30" s="36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36">
        <v>0</v>
      </c>
      <c r="P30" s="11">
        <v>0</v>
      </c>
      <c r="Q30" s="11">
        <v>0</v>
      </c>
      <c r="R30" s="15">
        <v>0</v>
      </c>
      <c r="S30" s="15">
        <v>0</v>
      </c>
      <c r="T30" s="15">
        <v>0</v>
      </c>
      <c r="U30" s="15"/>
      <c r="V30" s="151"/>
    </row>
    <row r="31" spans="1:22" s="29" customFormat="1" ht="42.75">
      <c r="A31" s="16" t="s">
        <v>115</v>
      </c>
      <c r="B31" s="17" t="s">
        <v>779</v>
      </c>
      <c r="C31" s="18" t="s">
        <v>761</v>
      </c>
      <c r="D31" s="15">
        <v>0</v>
      </c>
      <c r="E31" s="15">
        <v>0</v>
      </c>
      <c r="F31" s="11">
        <v>0</v>
      </c>
      <c r="G31" s="11">
        <v>0</v>
      </c>
      <c r="H31" s="11">
        <v>0</v>
      </c>
      <c r="I31" s="36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36">
        <v>0</v>
      </c>
      <c r="P31" s="11">
        <v>0</v>
      </c>
      <c r="Q31" s="11">
        <v>0</v>
      </c>
      <c r="R31" s="15">
        <v>0</v>
      </c>
      <c r="S31" s="15">
        <v>0</v>
      </c>
      <c r="T31" s="15">
        <v>0</v>
      </c>
      <c r="U31" s="15"/>
      <c r="V31" s="151"/>
    </row>
    <row r="32" spans="1:22" s="29" customFormat="1" ht="71.25">
      <c r="A32" s="16" t="s">
        <v>523</v>
      </c>
      <c r="B32" s="17" t="s">
        <v>780</v>
      </c>
      <c r="C32" s="18" t="s">
        <v>761</v>
      </c>
      <c r="D32" s="15">
        <v>0</v>
      </c>
      <c r="E32" s="15">
        <v>0</v>
      </c>
      <c r="F32" s="11">
        <v>0</v>
      </c>
      <c r="G32" s="11">
        <v>0</v>
      </c>
      <c r="H32" s="11">
        <v>0</v>
      </c>
      <c r="I32" s="36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36">
        <v>0</v>
      </c>
      <c r="P32" s="11">
        <v>0</v>
      </c>
      <c r="Q32" s="11">
        <v>0</v>
      </c>
      <c r="R32" s="15">
        <v>0</v>
      </c>
      <c r="S32" s="15">
        <v>0</v>
      </c>
      <c r="T32" s="15">
        <v>0</v>
      </c>
      <c r="U32" s="15"/>
      <c r="V32" s="151"/>
    </row>
    <row r="33" spans="1:22" s="29" customFormat="1" ht="42.75">
      <c r="A33" s="16" t="s">
        <v>524</v>
      </c>
      <c r="B33" s="17" t="s">
        <v>781</v>
      </c>
      <c r="C33" s="18" t="s">
        <v>761</v>
      </c>
      <c r="D33" s="15">
        <v>0</v>
      </c>
      <c r="E33" s="15">
        <v>0</v>
      </c>
      <c r="F33" s="11">
        <v>0</v>
      </c>
      <c r="G33" s="11">
        <v>0</v>
      </c>
      <c r="H33" s="11">
        <v>0</v>
      </c>
      <c r="I33" s="36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36">
        <v>0</v>
      </c>
      <c r="P33" s="11">
        <v>0</v>
      </c>
      <c r="Q33" s="11">
        <v>0</v>
      </c>
      <c r="R33" s="15">
        <v>0</v>
      </c>
      <c r="S33" s="15">
        <v>0</v>
      </c>
      <c r="T33" s="15">
        <v>0</v>
      </c>
      <c r="U33" s="15"/>
      <c r="V33" s="151"/>
    </row>
    <row r="34" spans="1:22" s="29" customFormat="1" ht="57">
      <c r="A34" s="16" t="s">
        <v>117</v>
      </c>
      <c r="B34" s="17" t="s">
        <v>782</v>
      </c>
      <c r="C34" s="18" t="s">
        <v>761</v>
      </c>
      <c r="D34" s="15">
        <v>0</v>
      </c>
      <c r="E34" s="15">
        <v>0</v>
      </c>
      <c r="F34" s="11">
        <v>0</v>
      </c>
      <c r="G34" s="11">
        <v>0</v>
      </c>
      <c r="H34" s="11">
        <v>0</v>
      </c>
      <c r="I34" s="36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36">
        <v>0</v>
      </c>
      <c r="P34" s="11">
        <v>0</v>
      </c>
      <c r="Q34" s="11">
        <v>0</v>
      </c>
      <c r="R34" s="15">
        <v>0</v>
      </c>
      <c r="S34" s="15">
        <v>0</v>
      </c>
      <c r="T34" s="15">
        <v>0</v>
      </c>
      <c r="U34" s="15"/>
      <c r="V34" s="151"/>
    </row>
    <row r="35" spans="1:22" s="29" customFormat="1" ht="42.75">
      <c r="A35" s="16" t="s">
        <v>783</v>
      </c>
      <c r="B35" s="17" t="s">
        <v>784</v>
      </c>
      <c r="C35" s="18" t="s">
        <v>761</v>
      </c>
      <c r="D35" s="15">
        <v>0</v>
      </c>
      <c r="E35" s="15">
        <v>0</v>
      </c>
      <c r="F35" s="11">
        <v>0</v>
      </c>
      <c r="G35" s="11">
        <v>0</v>
      </c>
      <c r="H35" s="11">
        <v>0</v>
      </c>
      <c r="I35" s="36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36">
        <v>0</v>
      </c>
      <c r="P35" s="11">
        <v>0</v>
      </c>
      <c r="Q35" s="11">
        <v>0</v>
      </c>
      <c r="R35" s="15">
        <v>0</v>
      </c>
      <c r="S35" s="15">
        <v>0</v>
      </c>
      <c r="T35" s="15">
        <v>0</v>
      </c>
      <c r="U35" s="15"/>
      <c r="V35" s="151"/>
    </row>
    <row r="36" spans="1:22" s="29" customFormat="1" ht="128.25">
      <c r="A36" s="16" t="s">
        <v>783</v>
      </c>
      <c r="B36" s="17" t="s">
        <v>785</v>
      </c>
      <c r="C36" s="18" t="s">
        <v>761</v>
      </c>
      <c r="D36" s="15">
        <v>0</v>
      </c>
      <c r="E36" s="15">
        <v>0</v>
      </c>
      <c r="F36" s="11">
        <v>0</v>
      </c>
      <c r="G36" s="11">
        <v>0</v>
      </c>
      <c r="H36" s="11">
        <v>0</v>
      </c>
      <c r="I36" s="36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36">
        <v>0</v>
      </c>
      <c r="P36" s="11">
        <v>0</v>
      </c>
      <c r="Q36" s="11">
        <v>0</v>
      </c>
      <c r="R36" s="15">
        <v>0</v>
      </c>
      <c r="S36" s="15">
        <v>0</v>
      </c>
      <c r="T36" s="15">
        <v>0</v>
      </c>
      <c r="U36" s="15"/>
      <c r="V36" s="151"/>
    </row>
    <row r="37" spans="1:22" s="29" customFormat="1" ht="99.75">
      <c r="A37" s="16" t="s">
        <v>783</v>
      </c>
      <c r="B37" s="17" t="s">
        <v>786</v>
      </c>
      <c r="C37" s="18" t="s">
        <v>761</v>
      </c>
      <c r="D37" s="15">
        <v>0</v>
      </c>
      <c r="E37" s="15">
        <v>0</v>
      </c>
      <c r="F37" s="11">
        <v>0</v>
      </c>
      <c r="G37" s="11">
        <v>0</v>
      </c>
      <c r="H37" s="11">
        <v>0</v>
      </c>
      <c r="I37" s="36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36">
        <v>0</v>
      </c>
      <c r="P37" s="11">
        <v>0</v>
      </c>
      <c r="Q37" s="11">
        <v>0</v>
      </c>
      <c r="R37" s="15">
        <v>0</v>
      </c>
      <c r="S37" s="15">
        <v>0</v>
      </c>
      <c r="T37" s="15">
        <v>0</v>
      </c>
      <c r="U37" s="15"/>
      <c r="V37" s="151"/>
    </row>
    <row r="38" spans="1:22" s="29" customFormat="1" ht="114">
      <c r="A38" s="16" t="s">
        <v>783</v>
      </c>
      <c r="B38" s="17" t="s">
        <v>787</v>
      </c>
      <c r="C38" s="18" t="s">
        <v>761</v>
      </c>
      <c r="D38" s="15">
        <v>0</v>
      </c>
      <c r="E38" s="15">
        <v>0</v>
      </c>
      <c r="F38" s="11">
        <v>0</v>
      </c>
      <c r="G38" s="11">
        <v>0</v>
      </c>
      <c r="H38" s="11">
        <v>0</v>
      </c>
      <c r="I38" s="36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36">
        <v>0</v>
      </c>
      <c r="P38" s="11">
        <v>0</v>
      </c>
      <c r="Q38" s="11">
        <v>0</v>
      </c>
      <c r="R38" s="15">
        <v>0</v>
      </c>
      <c r="S38" s="15">
        <v>0</v>
      </c>
      <c r="T38" s="15">
        <v>0</v>
      </c>
      <c r="U38" s="15"/>
      <c r="V38" s="151"/>
    </row>
    <row r="39" spans="1:22" s="29" customFormat="1" ht="42.75">
      <c r="A39" s="16" t="s">
        <v>788</v>
      </c>
      <c r="B39" s="17" t="s">
        <v>784</v>
      </c>
      <c r="C39" s="18" t="s">
        <v>761</v>
      </c>
      <c r="D39" s="15">
        <v>0</v>
      </c>
      <c r="E39" s="15">
        <v>0</v>
      </c>
      <c r="F39" s="11">
        <v>0</v>
      </c>
      <c r="G39" s="11">
        <v>0</v>
      </c>
      <c r="H39" s="11">
        <v>0</v>
      </c>
      <c r="I39" s="36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36">
        <v>0</v>
      </c>
      <c r="P39" s="11">
        <v>0</v>
      </c>
      <c r="Q39" s="11">
        <v>0</v>
      </c>
      <c r="R39" s="15">
        <v>0</v>
      </c>
      <c r="S39" s="15">
        <v>0</v>
      </c>
      <c r="T39" s="15">
        <v>0</v>
      </c>
      <c r="U39" s="15"/>
      <c r="V39" s="151"/>
    </row>
    <row r="40" spans="1:22" s="29" customFormat="1" ht="128.25">
      <c r="A40" s="16" t="s">
        <v>788</v>
      </c>
      <c r="B40" s="17" t="s">
        <v>785</v>
      </c>
      <c r="C40" s="18" t="s">
        <v>761</v>
      </c>
      <c r="D40" s="15">
        <v>0</v>
      </c>
      <c r="E40" s="15">
        <v>0</v>
      </c>
      <c r="F40" s="11">
        <v>0</v>
      </c>
      <c r="G40" s="11">
        <v>0</v>
      </c>
      <c r="H40" s="11">
        <v>0</v>
      </c>
      <c r="I40" s="36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36">
        <v>0</v>
      </c>
      <c r="P40" s="11">
        <v>0</v>
      </c>
      <c r="Q40" s="11">
        <v>0</v>
      </c>
      <c r="R40" s="15">
        <v>0</v>
      </c>
      <c r="S40" s="15">
        <v>0</v>
      </c>
      <c r="T40" s="15">
        <v>0</v>
      </c>
      <c r="U40" s="15"/>
      <c r="V40" s="151"/>
    </row>
    <row r="41" spans="1:22" s="29" customFormat="1" ht="99.75">
      <c r="A41" s="16" t="s">
        <v>788</v>
      </c>
      <c r="B41" s="17" t="s">
        <v>786</v>
      </c>
      <c r="C41" s="18" t="s">
        <v>761</v>
      </c>
      <c r="D41" s="15">
        <v>0</v>
      </c>
      <c r="E41" s="15">
        <v>0</v>
      </c>
      <c r="F41" s="11">
        <v>0</v>
      </c>
      <c r="G41" s="11">
        <v>0</v>
      </c>
      <c r="H41" s="11">
        <v>0</v>
      </c>
      <c r="I41" s="36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36">
        <v>0</v>
      </c>
      <c r="P41" s="11">
        <v>0</v>
      </c>
      <c r="Q41" s="11">
        <v>0</v>
      </c>
      <c r="R41" s="15">
        <v>0</v>
      </c>
      <c r="S41" s="15">
        <v>0</v>
      </c>
      <c r="T41" s="15">
        <v>0</v>
      </c>
      <c r="U41" s="15"/>
      <c r="V41" s="151"/>
    </row>
    <row r="42" spans="1:22" s="29" customFormat="1" ht="114">
      <c r="A42" s="16" t="s">
        <v>788</v>
      </c>
      <c r="B42" s="17" t="s">
        <v>789</v>
      </c>
      <c r="C42" s="18" t="s">
        <v>761</v>
      </c>
      <c r="D42" s="15">
        <v>0</v>
      </c>
      <c r="E42" s="15">
        <v>0</v>
      </c>
      <c r="F42" s="11">
        <v>0</v>
      </c>
      <c r="G42" s="11">
        <v>0</v>
      </c>
      <c r="H42" s="11">
        <v>0</v>
      </c>
      <c r="I42" s="36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36">
        <v>0</v>
      </c>
      <c r="P42" s="11">
        <v>0</v>
      </c>
      <c r="Q42" s="11">
        <v>0</v>
      </c>
      <c r="R42" s="15">
        <v>0</v>
      </c>
      <c r="S42" s="15">
        <v>0</v>
      </c>
      <c r="T42" s="15">
        <v>0</v>
      </c>
      <c r="U42" s="15"/>
      <c r="V42" s="151"/>
    </row>
    <row r="43" spans="1:22" s="29" customFormat="1" ht="85.5">
      <c r="A43" s="16" t="s">
        <v>790</v>
      </c>
      <c r="B43" s="17" t="s">
        <v>791</v>
      </c>
      <c r="C43" s="18" t="s">
        <v>761</v>
      </c>
      <c r="D43" s="15">
        <v>0</v>
      </c>
      <c r="E43" s="15">
        <v>0</v>
      </c>
      <c r="F43" s="11">
        <v>0</v>
      </c>
      <c r="G43" s="11">
        <v>0</v>
      </c>
      <c r="H43" s="11">
        <v>0</v>
      </c>
      <c r="I43" s="36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36">
        <v>0</v>
      </c>
      <c r="P43" s="11">
        <v>0</v>
      </c>
      <c r="Q43" s="11">
        <v>0</v>
      </c>
      <c r="R43" s="15">
        <v>0</v>
      </c>
      <c r="S43" s="15">
        <v>0</v>
      </c>
      <c r="T43" s="15">
        <v>0</v>
      </c>
      <c r="U43" s="15"/>
      <c r="V43" s="151"/>
    </row>
    <row r="44" spans="1:22" s="29" customFormat="1" ht="71.25">
      <c r="A44" s="16" t="s">
        <v>792</v>
      </c>
      <c r="B44" s="17" t="s">
        <v>793</v>
      </c>
      <c r="C44" s="18" t="s">
        <v>761</v>
      </c>
      <c r="D44" s="15">
        <v>0</v>
      </c>
      <c r="E44" s="15">
        <v>0</v>
      </c>
      <c r="F44" s="11">
        <v>0</v>
      </c>
      <c r="G44" s="11">
        <v>0</v>
      </c>
      <c r="H44" s="11">
        <v>0</v>
      </c>
      <c r="I44" s="36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36">
        <v>0</v>
      </c>
      <c r="P44" s="11">
        <v>0</v>
      </c>
      <c r="Q44" s="11">
        <v>0</v>
      </c>
      <c r="R44" s="15">
        <v>0</v>
      </c>
      <c r="S44" s="15">
        <v>0</v>
      </c>
      <c r="T44" s="15">
        <v>0</v>
      </c>
      <c r="U44" s="15"/>
      <c r="V44" s="151"/>
    </row>
    <row r="45" spans="1:22" s="29" customFormat="1" ht="85.5">
      <c r="A45" s="16" t="s">
        <v>794</v>
      </c>
      <c r="B45" s="17" t="s">
        <v>795</v>
      </c>
      <c r="C45" s="18" t="s">
        <v>761</v>
      </c>
      <c r="D45" s="15">
        <v>0</v>
      </c>
      <c r="E45" s="15">
        <v>0</v>
      </c>
      <c r="F45" s="11">
        <v>0</v>
      </c>
      <c r="G45" s="11">
        <v>0</v>
      </c>
      <c r="H45" s="11">
        <v>0</v>
      </c>
      <c r="I45" s="36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36">
        <v>0</v>
      </c>
      <c r="P45" s="11">
        <v>0</v>
      </c>
      <c r="Q45" s="11">
        <v>0</v>
      </c>
      <c r="R45" s="15">
        <v>0</v>
      </c>
      <c r="S45" s="15">
        <v>0</v>
      </c>
      <c r="T45" s="15">
        <v>0</v>
      </c>
      <c r="U45" s="15"/>
      <c r="V45" s="151"/>
    </row>
    <row r="46" spans="1:22" s="29" customFormat="1" ht="42.75">
      <c r="A46" s="16" t="s">
        <v>119</v>
      </c>
      <c r="B46" s="17" t="s">
        <v>796</v>
      </c>
      <c r="C46" s="18" t="s">
        <v>761</v>
      </c>
      <c r="D46" s="15">
        <f>D47+D61+D67</f>
        <v>0</v>
      </c>
      <c r="E46" s="15">
        <v>0</v>
      </c>
      <c r="F46" s="15">
        <f>F47</f>
        <v>0</v>
      </c>
      <c r="G46" s="15">
        <f>G61</f>
        <v>3.9949999999999997</v>
      </c>
      <c r="H46" s="15">
        <v>0</v>
      </c>
      <c r="I46" s="24">
        <f>I47</f>
        <v>33</v>
      </c>
      <c r="J46" s="15">
        <v>0</v>
      </c>
      <c r="K46" s="15">
        <f>K47</f>
        <v>0</v>
      </c>
      <c r="L46" s="15">
        <v>0</v>
      </c>
      <c r="M46" s="15">
        <f>M61</f>
        <v>3.9949999999999997</v>
      </c>
      <c r="N46" s="15">
        <v>0</v>
      </c>
      <c r="O46" s="24">
        <f>O47</f>
        <v>33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/>
      <c r="V46" s="151"/>
    </row>
    <row r="47" spans="1:22" s="29" customFormat="1" ht="71.25">
      <c r="A47" s="16" t="s">
        <v>528</v>
      </c>
      <c r="B47" s="17" t="s">
        <v>797</v>
      </c>
      <c r="C47" s="18" t="s">
        <v>761</v>
      </c>
      <c r="D47" s="15">
        <f t="shared" ref="D47:E47" si="3">D48</f>
        <v>0</v>
      </c>
      <c r="E47" s="15">
        <v>0</v>
      </c>
      <c r="F47" s="15">
        <f>F48</f>
        <v>0</v>
      </c>
      <c r="G47" s="15">
        <f>G48</f>
        <v>0</v>
      </c>
      <c r="H47" s="15">
        <f>H48</f>
        <v>0</v>
      </c>
      <c r="I47" s="24">
        <f>I48</f>
        <v>33</v>
      </c>
      <c r="J47" s="15">
        <v>0</v>
      </c>
      <c r="K47" s="15">
        <f>K48</f>
        <v>0</v>
      </c>
      <c r="L47" s="15">
        <v>0</v>
      </c>
      <c r="M47" s="15">
        <f>M48</f>
        <v>0</v>
      </c>
      <c r="N47" s="15">
        <v>0</v>
      </c>
      <c r="O47" s="24">
        <f>O48</f>
        <v>33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/>
      <c r="V47" s="151"/>
    </row>
    <row r="48" spans="1:22" s="29" customFormat="1" ht="28.5">
      <c r="A48" s="16" t="s">
        <v>530</v>
      </c>
      <c r="B48" s="17" t="s">
        <v>798</v>
      </c>
      <c r="C48" s="18" t="s">
        <v>761</v>
      </c>
      <c r="D48" s="15">
        <f>SUM(D49:D59)</f>
        <v>0</v>
      </c>
      <c r="E48" s="15">
        <v>0</v>
      </c>
      <c r="F48" s="15">
        <v>0</v>
      </c>
      <c r="G48" s="15">
        <v>0</v>
      </c>
      <c r="H48" s="15">
        <v>0</v>
      </c>
      <c r="I48" s="24">
        <f>SUM(I49:I59)</f>
        <v>33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24">
        <f>SUM(O49:O59)</f>
        <v>33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/>
      <c r="V48" s="151"/>
    </row>
    <row r="49" spans="1:22" s="29" customFormat="1" ht="45">
      <c r="A49" s="128" t="s">
        <v>530</v>
      </c>
      <c r="B49" s="129" t="s">
        <v>909</v>
      </c>
      <c r="C49" s="130" t="s">
        <v>910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36">
        <v>5</v>
      </c>
      <c r="J49" s="11">
        <v>0</v>
      </c>
      <c r="K49" s="15">
        <v>0</v>
      </c>
      <c r="L49" s="15">
        <v>0</v>
      </c>
      <c r="M49" s="15">
        <v>0</v>
      </c>
      <c r="N49" s="15">
        <v>0</v>
      </c>
      <c r="O49" s="36">
        <v>5</v>
      </c>
      <c r="P49" s="11">
        <v>0</v>
      </c>
      <c r="Q49" s="15">
        <v>0</v>
      </c>
      <c r="R49" s="15">
        <v>0</v>
      </c>
      <c r="S49" s="15">
        <v>0</v>
      </c>
      <c r="T49" s="15">
        <v>0</v>
      </c>
      <c r="U49" s="15"/>
      <c r="V49" s="151"/>
    </row>
    <row r="50" spans="1:22" s="29" customFormat="1" ht="45">
      <c r="A50" s="128" t="s">
        <v>530</v>
      </c>
      <c r="B50" s="129" t="s">
        <v>911</v>
      </c>
      <c r="C50" s="130" t="s">
        <v>912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36">
        <v>3</v>
      </c>
      <c r="J50" s="11">
        <v>0</v>
      </c>
      <c r="K50" s="15">
        <v>0</v>
      </c>
      <c r="L50" s="15">
        <v>0</v>
      </c>
      <c r="M50" s="15">
        <v>0</v>
      </c>
      <c r="N50" s="15">
        <v>0</v>
      </c>
      <c r="O50" s="36">
        <v>3</v>
      </c>
      <c r="P50" s="11">
        <v>0</v>
      </c>
      <c r="Q50" s="15">
        <v>0</v>
      </c>
      <c r="R50" s="15">
        <v>0</v>
      </c>
      <c r="S50" s="15">
        <v>0</v>
      </c>
      <c r="T50" s="15">
        <v>0</v>
      </c>
      <c r="U50" s="15"/>
      <c r="V50" s="151"/>
    </row>
    <row r="51" spans="1:22" s="29" customFormat="1" ht="45">
      <c r="A51" s="128" t="s">
        <v>530</v>
      </c>
      <c r="B51" s="129" t="s">
        <v>913</v>
      </c>
      <c r="C51" s="130" t="s">
        <v>914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36">
        <v>5</v>
      </c>
      <c r="J51" s="11">
        <v>0</v>
      </c>
      <c r="K51" s="15">
        <v>0</v>
      </c>
      <c r="L51" s="15">
        <v>0</v>
      </c>
      <c r="M51" s="15">
        <v>0</v>
      </c>
      <c r="N51" s="15">
        <v>0</v>
      </c>
      <c r="O51" s="36">
        <v>5</v>
      </c>
      <c r="P51" s="11">
        <v>0</v>
      </c>
      <c r="Q51" s="15">
        <v>0</v>
      </c>
      <c r="R51" s="15">
        <v>0</v>
      </c>
      <c r="S51" s="15">
        <v>0</v>
      </c>
      <c r="T51" s="15">
        <v>0</v>
      </c>
      <c r="U51" s="15"/>
      <c r="V51" s="151"/>
    </row>
    <row r="52" spans="1:22" s="29" customFormat="1" ht="45">
      <c r="A52" s="128" t="s">
        <v>530</v>
      </c>
      <c r="B52" s="129" t="s">
        <v>915</v>
      </c>
      <c r="C52" s="130" t="s">
        <v>916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38">
        <v>2</v>
      </c>
      <c r="J52" s="33">
        <v>0</v>
      </c>
      <c r="K52" s="15">
        <v>0</v>
      </c>
      <c r="L52" s="15">
        <v>0</v>
      </c>
      <c r="M52" s="15">
        <v>0</v>
      </c>
      <c r="N52" s="15">
        <v>0</v>
      </c>
      <c r="O52" s="38">
        <v>2</v>
      </c>
      <c r="P52" s="33">
        <v>0</v>
      </c>
      <c r="Q52" s="15">
        <v>0</v>
      </c>
      <c r="R52" s="15">
        <v>0</v>
      </c>
      <c r="S52" s="15">
        <v>0</v>
      </c>
      <c r="T52" s="15">
        <v>0</v>
      </c>
      <c r="U52" s="15"/>
      <c r="V52" s="151"/>
    </row>
    <row r="53" spans="1:22" s="29" customFormat="1" ht="45">
      <c r="A53" s="128" t="s">
        <v>530</v>
      </c>
      <c r="B53" s="129" t="s">
        <v>917</v>
      </c>
      <c r="C53" s="130" t="s">
        <v>918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38">
        <v>2</v>
      </c>
      <c r="J53" s="33">
        <v>0</v>
      </c>
      <c r="K53" s="15">
        <v>0</v>
      </c>
      <c r="L53" s="15">
        <v>0</v>
      </c>
      <c r="M53" s="15">
        <v>0</v>
      </c>
      <c r="N53" s="15">
        <v>0</v>
      </c>
      <c r="O53" s="38">
        <v>2</v>
      </c>
      <c r="P53" s="33">
        <v>0</v>
      </c>
      <c r="Q53" s="15">
        <v>0</v>
      </c>
      <c r="R53" s="15">
        <v>0</v>
      </c>
      <c r="S53" s="15">
        <v>0</v>
      </c>
      <c r="T53" s="15">
        <v>0</v>
      </c>
      <c r="U53" s="15"/>
      <c r="V53" s="151"/>
    </row>
    <row r="54" spans="1:22" s="29" customFormat="1" ht="45">
      <c r="A54" s="128" t="s">
        <v>530</v>
      </c>
      <c r="B54" s="129" t="s">
        <v>919</v>
      </c>
      <c r="C54" s="130" t="s">
        <v>920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38">
        <v>2</v>
      </c>
      <c r="J54" s="33">
        <v>0</v>
      </c>
      <c r="K54" s="15">
        <v>0</v>
      </c>
      <c r="L54" s="15">
        <v>0</v>
      </c>
      <c r="M54" s="15">
        <v>0</v>
      </c>
      <c r="N54" s="15">
        <v>0</v>
      </c>
      <c r="O54" s="38">
        <v>2</v>
      </c>
      <c r="P54" s="33">
        <v>0</v>
      </c>
      <c r="Q54" s="15">
        <v>0</v>
      </c>
      <c r="R54" s="15">
        <v>0</v>
      </c>
      <c r="S54" s="15">
        <v>0</v>
      </c>
      <c r="T54" s="15">
        <v>0</v>
      </c>
      <c r="U54" s="15"/>
      <c r="V54" s="151"/>
    </row>
    <row r="55" spans="1:22" s="29" customFormat="1" ht="45">
      <c r="A55" s="128" t="s">
        <v>530</v>
      </c>
      <c r="B55" s="129" t="s">
        <v>921</v>
      </c>
      <c r="C55" s="130" t="s">
        <v>922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38">
        <v>2</v>
      </c>
      <c r="J55" s="33">
        <v>0</v>
      </c>
      <c r="K55" s="15">
        <v>0</v>
      </c>
      <c r="L55" s="15">
        <v>0</v>
      </c>
      <c r="M55" s="15">
        <v>0</v>
      </c>
      <c r="N55" s="15">
        <v>0</v>
      </c>
      <c r="O55" s="38">
        <v>2</v>
      </c>
      <c r="P55" s="33">
        <v>0</v>
      </c>
      <c r="Q55" s="15">
        <v>0</v>
      </c>
      <c r="R55" s="15">
        <v>0</v>
      </c>
      <c r="S55" s="15">
        <v>0</v>
      </c>
      <c r="T55" s="15">
        <v>0</v>
      </c>
      <c r="U55" s="15"/>
      <c r="V55" s="151"/>
    </row>
    <row r="56" spans="1:22" s="29" customFormat="1" ht="45">
      <c r="A56" s="128" t="s">
        <v>530</v>
      </c>
      <c r="B56" s="129" t="s">
        <v>923</v>
      </c>
      <c r="C56" s="130" t="s">
        <v>924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38">
        <v>3</v>
      </c>
      <c r="J56" s="33">
        <v>0</v>
      </c>
      <c r="K56" s="15">
        <v>0</v>
      </c>
      <c r="L56" s="15">
        <v>0</v>
      </c>
      <c r="M56" s="15">
        <v>0</v>
      </c>
      <c r="N56" s="15">
        <v>0</v>
      </c>
      <c r="O56" s="38">
        <v>3</v>
      </c>
      <c r="P56" s="33">
        <v>0</v>
      </c>
      <c r="Q56" s="15">
        <v>0</v>
      </c>
      <c r="R56" s="15">
        <v>0</v>
      </c>
      <c r="S56" s="15">
        <v>0</v>
      </c>
      <c r="T56" s="15">
        <v>0</v>
      </c>
      <c r="U56" s="15"/>
      <c r="V56" s="151"/>
    </row>
    <row r="57" spans="1:22" s="29" customFormat="1" ht="45">
      <c r="A57" s="128" t="s">
        <v>530</v>
      </c>
      <c r="B57" s="129" t="s">
        <v>925</v>
      </c>
      <c r="C57" s="130" t="s">
        <v>926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25">
        <v>5</v>
      </c>
      <c r="J57" s="22">
        <v>0</v>
      </c>
      <c r="K57" s="15">
        <v>0</v>
      </c>
      <c r="L57" s="15">
        <v>0</v>
      </c>
      <c r="M57" s="15">
        <v>0</v>
      </c>
      <c r="N57" s="15">
        <v>0</v>
      </c>
      <c r="O57" s="25">
        <v>5</v>
      </c>
      <c r="P57" s="22">
        <v>0</v>
      </c>
      <c r="Q57" s="15">
        <v>0</v>
      </c>
      <c r="R57" s="15">
        <v>0</v>
      </c>
      <c r="S57" s="15">
        <v>0</v>
      </c>
      <c r="T57" s="15">
        <v>0</v>
      </c>
      <c r="U57" s="15"/>
      <c r="V57" s="151"/>
    </row>
    <row r="58" spans="1:22" s="29" customFormat="1" ht="45">
      <c r="A58" s="128" t="s">
        <v>530</v>
      </c>
      <c r="B58" s="129" t="s">
        <v>927</v>
      </c>
      <c r="C58" s="130" t="s">
        <v>928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25">
        <v>2</v>
      </c>
      <c r="J58" s="22">
        <v>0</v>
      </c>
      <c r="K58" s="15">
        <v>0</v>
      </c>
      <c r="L58" s="15">
        <v>0</v>
      </c>
      <c r="M58" s="15">
        <v>0</v>
      </c>
      <c r="N58" s="15">
        <v>0</v>
      </c>
      <c r="O58" s="25">
        <v>2</v>
      </c>
      <c r="P58" s="22">
        <v>0</v>
      </c>
      <c r="Q58" s="15">
        <v>0</v>
      </c>
      <c r="R58" s="15">
        <v>0</v>
      </c>
      <c r="S58" s="15">
        <v>0</v>
      </c>
      <c r="T58" s="15">
        <v>0</v>
      </c>
      <c r="U58" s="15"/>
      <c r="V58" s="151"/>
    </row>
    <row r="59" spans="1:22" s="29" customFormat="1" ht="45">
      <c r="A59" s="128" t="s">
        <v>530</v>
      </c>
      <c r="B59" s="129" t="s">
        <v>929</v>
      </c>
      <c r="C59" s="130" t="s">
        <v>930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25">
        <v>2</v>
      </c>
      <c r="J59" s="22">
        <v>0</v>
      </c>
      <c r="K59" s="15">
        <v>0</v>
      </c>
      <c r="L59" s="15">
        <v>0</v>
      </c>
      <c r="M59" s="15">
        <v>0</v>
      </c>
      <c r="N59" s="15">
        <v>0</v>
      </c>
      <c r="O59" s="25">
        <v>2</v>
      </c>
      <c r="P59" s="22">
        <v>0</v>
      </c>
      <c r="Q59" s="15">
        <v>0</v>
      </c>
      <c r="R59" s="15">
        <v>0</v>
      </c>
      <c r="S59" s="15">
        <v>0</v>
      </c>
      <c r="T59" s="15">
        <v>0</v>
      </c>
      <c r="U59" s="15"/>
      <c r="V59" s="151"/>
    </row>
    <row r="60" spans="1:22" s="29" customFormat="1" ht="71.25">
      <c r="A60" s="16" t="s">
        <v>535</v>
      </c>
      <c r="B60" s="17" t="s">
        <v>799</v>
      </c>
      <c r="C60" s="18" t="s">
        <v>761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24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24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/>
      <c r="V60" s="151"/>
    </row>
    <row r="61" spans="1:22" s="29" customFormat="1" ht="42.75">
      <c r="A61" s="16" t="s">
        <v>543</v>
      </c>
      <c r="B61" s="17" t="s">
        <v>800</v>
      </c>
      <c r="C61" s="18" t="s">
        <v>761</v>
      </c>
      <c r="D61" s="15">
        <f>D62</f>
        <v>0</v>
      </c>
      <c r="E61" s="15">
        <v>0</v>
      </c>
      <c r="F61" s="15">
        <f>F62</f>
        <v>0</v>
      </c>
      <c r="G61" s="15">
        <f>G62</f>
        <v>3.9949999999999997</v>
      </c>
      <c r="H61" s="15">
        <v>0</v>
      </c>
      <c r="I61" s="24">
        <f>I62</f>
        <v>0</v>
      </c>
      <c r="J61" s="15">
        <f>J62</f>
        <v>0</v>
      </c>
      <c r="K61" s="15">
        <f>K62</f>
        <v>0</v>
      </c>
      <c r="L61" s="15">
        <v>0</v>
      </c>
      <c r="M61" s="15">
        <f>M62</f>
        <v>3.9949999999999997</v>
      </c>
      <c r="N61" s="15">
        <v>0</v>
      </c>
      <c r="O61" s="24">
        <f>O62</f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/>
      <c r="V61" s="151"/>
    </row>
    <row r="62" spans="1:22" s="29" customFormat="1" ht="28.5">
      <c r="A62" s="16" t="s">
        <v>801</v>
      </c>
      <c r="B62" s="17" t="s">
        <v>802</v>
      </c>
      <c r="C62" s="18" t="s">
        <v>761</v>
      </c>
      <c r="D62" s="15">
        <f>SUM(D63:D65)</f>
        <v>0</v>
      </c>
      <c r="E62" s="15">
        <v>0</v>
      </c>
      <c r="F62" s="15">
        <f>F63</f>
        <v>0</v>
      </c>
      <c r="G62" s="15">
        <f>G63+G64+G65</f>
        <v>3.9949999999999997</v>
      </c>
      <c r="H62" s="15">
        <v>0</v>
      </c>
      <c r="I62" s="24">
        <f>I63</f>
        <v>0</v>
      </c>
      <c r="J62" s="15">
        <f>J63</f>
        <v>0</v>
      </c>
      <c r="K62" s="15">
        <f>K63</f>
        <v>0</v>
      </c>
      <c r="L62" s="15">
        <v>0</v>
      </c>
      <c r="M62" s="15">
        <f>M63+M64+M65</f>
        <v>3.9949999999999997</v>
      </c>
      <c r="N62" s="15">
        <v>0</v>
      </c>
      <c r="O62" s="24">
        <f>O63</f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/>
      <c r="V62" s="151"/>
    </row>
    <row r="63" spans="1:22" ht="75">
      <c r="A63" s="131" t="s">
        <v>801</v>
      </c>
      <c r="B63" s="132" t="s">
        <v>931</v>
      </c>
      <c r="C63" s="133" t="s">
        <v>932</v>
      </c>
      <c r="D63" s="22">
        <v>0</v>
      </c>
      <c r="E63" s="22">
        <v>0</v>
      </c>
      <c r="F63" s="22">
        <v>0</v>
      </c>
      <c r="G63" s="22">
        <v>1.8</v>
      </c>
      <c r="H63" s="22">
        <v>0</v>
      </c>
      <c r="I63" s="25">
        <v>0</v>
      </c>
      <c r="J63" s="22">
        <v>0</v>
      </c>
      <c r="K63" s="22">
        <v>0</v>
      </c>
      <c r="L63" s="22">
        <v>0</v>
      </c>
      <c r="M63" s="22">
        <v>1.8</v>
      </c>
      <c r="N63" s="22">
        <v>0</v>
      </c>
      <c r="O63" s="25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/>
      <c r="V63" s="153"/>
    </row>
    <row r="64" spans="1:22" ht="255">
      <c r="A64" s="131" t="s">
        <v>801</v>
      </c>
      <c r="B64" s="134" t="s">
        <v>933</v>
      </c>
      <c r="C64" s="133" t="s">
        <v>934</v>
      </c>
      <c r="D64" s="22">
        <v>0</v>
      </c>
      <c r="E64" s="22">
        <v>0</v>
      </c>
      <c r="F64" s="22">
        <v>0</v>
      </c>
      <c r="G64" s="22">
        <f>0.6475+0.6475</f>
        <v>1.2949999999999999</v>
      </c>
      <c r="H64" s="22">
        <v>0</v>
      </c>
      <c r="I64" s="25">
        <v>0</v>
      </c>
      <c r="J64" s="22">
        <v>0</v>
      </c>
      <c r="K64" s="22">
        <v>0</v>
      </c>
      <c r="L64" s="22">
        <v>0</v>
      </c>
      <c r="M64" s="22">
        <f>0.6475+0.6475</f>
        <v>1.2949999999999999</v>
      </c>
      <c r="N64" s="22">
        <v>0</v>
      </c>
      <c r="O64" s="25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/>
      <c r="V64" s="153"/>
    </row>
    <row r="65" spans="1:22" ht="75">
      <c r="A65" s="131" t="s">
        <v>801</v>
      </c>
      <c r="B65" s="132" t="s">
        <v>935</v>
      </c>
      <c r="C65" s="133" t="s">
        <v>936</v>
      </c>
      <c r="D65" s="22">
        <v>0</v>
      </c>
      <c r="E65" s="22">
        <v>0</v>
      </c>
      <c r="F65" s="22">
        <v>0</v>
      </c>
      <c r="G65" s="22">
        <v>0.9</v>
      </c>
      <c r="H65" s="22">
        <v>0</v>
      </c>
      <c r="I65" s="25">
        <v>0</v>
      </c>
      <c r="J65" s="22">
        <v>0</v>
      </c>
      <c r="K65" s="22">
        <v>0</v>
      </c>
      <c r="L65" s="22">
        <v>0</v>
      </c>
      <c r="M65" s="22">
        <v>0.9</v>
      </c>
      <c r="N65" s="22">
        <v>0</v>
      </c>
      <c r="O65" s="25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/>
      <c r="V65" s="153"/>
    </row>
    <row r="66" spans="1:22" s="29" customFormat="1" ht="42.75">
      <c r="A66" s="16" t="s">
        <v>803</v>
      </c>
      <c r="B66" s="17" t="s">
        <v>804</v>
      </c>
      <c r="C66" s="18" t="s">
        <v>761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24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24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/>
      <c r="V66" s="151"/>
    </row>
    <row r="67" spans="1:22" s="29" customFormat="1" ht="42.75">
      <c r="A67" s="16" t="s">
        <v>545</v>
      </c>
      <c r="B67" s="17" t="s">
        <v>805</v>
      </c>
      <c r="C67" s="18" t="s">
        <v>761</v>
      </c>
      <c r="D67" s="15">
        <f t="shared" ref="D67:E67" si="4">D69</f>
        <v>0</v>
      </c>
      <c r="E67" s="15">
        <f>E69</f>
        <v>0</v>
      </c>
      <c r="F67" s="15">
        <f>F69</f>
        <v>0</v>
      </c>
      <c r="G67" s="15">
        <v>0</v>
      </c>
      <c r="H67" s="15">
        <v>0</v>
      </c>
      <c r="I67" s="24">
        <f>I69</f>
        <v>0</v>
      </c>
      <c r="J67" s="15">
        <f>J69</f>
        <v>0</v>
      </c>
      <c r="K67" s="15">
        <f>K69</f>
        <v>0</v>
      </c>
      <c r="L67" s="15">
        <v>0</v>
      </c>
      <c r="M67" s="15">
        <v>0</v>
      </c>
      <c r="N67" s="15">
        <v>0</v>
      </c>
      <c r="O67" s="24">
        <f>O69</f>
        <v>0</v>
      </c>
      <c r="P67" s="15">
        <f>P69</f>
        <v>0</v>
      </c>
      <c r="Q67" s="15">
        <v>0</v>
      </c>
      <c r="R67" s="15">
        <v>0</v>
      </c>
      <c r="S67" s="15">
        <v>0</v>
      </c>
      <c r="T67" s="15">
        <v>0</v>
      </c>
      <c r="U67" s="15"/>
      <c r="V67" s="151"/>
    </row>
    <row r="68" spans="1:22" s="29" customFormat="1" ht="42.75">
      <c r="A68" s="16" t="s">
        <v>547</v>
      </c>
      <c r="B68" s="17" t="s">
        <v>806</v>
      </c>
      <c r="C68" s="18" t="s">
        <v>761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24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24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/>
      <c r="V68" s="151"/>
    </row>
    <row r="69" spans="1:22" s="29" customFormat="1" ht="42.75">
      <c r="A69" s="16" t="s">
        <v>551</v>
      </c>
      <c r="B69" s="17" t="s">
        <v>807</v>
      </c>
      <c r="C69" s="18" t="s">
        <v>761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24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24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/>
      <c r="V69" s="151"/>
    </row>
    <row r="70" spans="1:22" s="29" customFormat="1" ht="42.75">
      <c r="A70" s="16" t="s">
        <v>552</v>
      </c>
      <c r="B70" s="17" t="s">
        <v>808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24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24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/>
      <c r="V70" s="151"/>
    </row>
    <row r="71" spans="1:22" s="29" customFormat="1" ht="42.75">
      <c r="A71" s="16" t="s">
        <v>553</v>
      </c>
      <c r="B71" s="17" t="s">
        <v>809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24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24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/>
      <c r="V71" s="151"/>
    </row>
    <row r="72" spans="1:22" s="29" customFormat="1" ht="57">
      <c r="A72" s="16" t="s">
        <v>554</v>
      </c>
      <c r="B72" s="17" t="s">
        <v>810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24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24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/>
      <c r="V72" s="151"/>
    </row>
    <row r="73" spans="1:22" s="29" customFormat="1" ht="57">
      <c r="A73" s="16" t="s">
        <v>555</v>
      </c>
      <c r="B73" s="17" t="s">
        <v>811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24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24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/>
      <c r="V73" s="151"/>
    </row>
    <row r="74" spans="1:22" s="29" customFormat="1" ht="57">
      <c r="A74" s="16" t="s">
        <v>556</v>
      </c>
      <c r="B74" s="17" t="s">
        <v>812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24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24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/>
      <c r="V74" s="151"/>
    </row>
    <row r="75" spans="1:22" s="29" customFormat="1" ht="57">
      <c r="A75" s="16" t="s">
        <v>813</v>
      </c>
      <c r="B75" s="17" t="s">
        <v>814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24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24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/>
      <c r="V75" s="151"/>
    </row>
    <row r="76" spans="1:22" s="29" customFormat="1" ht="57">
      <c r="A76" s="16" t="s">
        <v>815</v>
      </c>
      <c r="B76" s="17" t="s">
        <v>816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24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24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/>
      <c r="V76" s="151"/>
    </row>
    <row r="77" spans="1:22" s="29" customFormat="1" ht="28.5">
      <c r="A77" s="16" t="s">
        <v>817</v>
      </c>
      <c r="B77" s="17" t="s">
        <v>818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24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24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/>
      <c r="V77" s="151"/>
    </row>
    <row r="78" spans="1:22" s="29" customFormat="1" ht="42.75">
      <c r="A78" s="16" t="s">
        <v>819</v>
      </c>
      <c r="B78" s="17" t="s">
        <v>820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24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24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/>
      <c r="V78" s="151"/>
    </row>
    <row r="79" spans="1:22" s="29" customFormat="1" ht="85.5">
      <c r="A79" s="16" t="s">
        <v>121</v>
      </c>
      <c r="B79" s="17" t="s">
        <v>821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24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24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/>
      <c r="V79" s="151"/>
    </row>
    <row r="80" spans="1:22" s="29" customFormat="1" ht="71.25">
      <c r="A80" s="16" t="s">
        <v>822</v>
      </c>
      <c r="B80" s="17" t="s">
        <v>823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24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24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/>
      <c r="V80" s="151"/>
    </row>
    <row r="81" spans="1:22" s="29" customFormat="1" ht="71.25">
      <c r="A81" s="16" t="s">
        <v>824</v>
      </c>
      <c r="B81" s="17" t="s">
        <v>825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24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24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/>
      <c r="V81" s="151"/>
    </row>
    <row r="82" spans="1:22" s="29" customFormat="1" ht="42.75">
      <c r="A82" s="16" t="s">
        <v>123</v>
      </c>
      <c r="B82" s="17" t="s">
        <v>826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24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24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/>
      <c r="V82" s="151"/>
    </row>
    <row r="83" spans="1:22" s="29" customFormat="1" ht="42.75">
      <c r="A83" s="16" t="s">
        <v>125</v>
      </c>
      <c r="B83" s="17" t="s">
        <v>827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24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24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/>
      <c r="V83" s="151"/>
    </row>
    <row r="84" spans="1:22" s="29" customFormat="1" ht="28.5">
      <c r="A84" s="16" t="s">
        <v>127</v>
      </c>
      <c r="B84" s="17" t="s">
        <v>828</v>
      </c>
      <c r="C84" s="18" t="s">
        <v>761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24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24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/>
      <c r="V84" s="151"/>
    </row>
    <row r="85" spans="1:22">
      <c r="K85" s="41"/>
      <c r="L85" s="41"/>
      <c r="M85" s="41"/>
      <c r="N85" s="41"/>
      <c r="O85" s="41"/>
    </row>
  </sheetData>
  <mergeCells count="20">
    <mergeCell ref="U13:U15"/>
    <mergeCell ref="E14:I14"/>
    <mergeCell ref="J14:O14"/>
    <mergeCell ref="A13:A15"/>
    <mergeCell ref="B13:B15"/>
    <mergeCell ref="C13:C15"/>
    <mergeCell ref="D13:D15"/>
    <mergeCell ref="E13:O13"/>
    <mergeCell ref="P13:T14"/>
    <mergeCell ref="A18:C18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A12:U1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/>
  </sheetPr>
  <dimension ref="A3:BA84"/>
  <sheetViews>
    <sheetView topLeftCell="A16" workbookViewId="0">
      <selection activeCell="A46" sqref="A1:XFD1048576"/>
    </sheetView>
  </sheetViews>
  <sheetFormatPr defaultRowHeight="15"/>
  <cols>
    <col min="1" max="1" width="15.5703125" style="3" customWidth="1"/>
    <col min="2" max="2" width="46.42578125" style="3" customWidth="1"/>
    <col min="3" max="3" width="18.85546875" style="3" customWidth="1"/>
    <col min="4" max="42" width="9.140625" style="3"/>
    <col min="43" max="43" width="10.5703125" style="3" customWidth="1"/>
    <col min="44" max="44" width="9.140625" style="3"/>
    <col min="45" max="45" width="11.5703125" style="3" customWidth="1"/>
    <col min="46" max="46" width="9.140625" style="3"/>
    <col min="47" max="47" width="10.5703125" style="3" customWidth="1"/>
    <col min="48" max="48" width="9.140625" style="3"/>
    <col min="49" max="49" width="11.7109375" style="3" customWidth="1"/>
    <col min="50" max="50" width="9.140625" style="3"/>
    <col min="51" max="51" width="12.28515625" style="3" customWidth="1"/>
    <col min="52" max="52" width="15.42578125" style="3" customWidth="1"/>
    <col min="53" max="53" width="20.7109375" style="3" customWidth="1"/>
    <col min="54" max="16384" width="9.140625" style="3"/>
  </cols>
  <sheetData>
    <row r="3" spans="1:53" s="40" customFormat="1" ht="16.5">
      <c r="A3" s="107" t="s">
        <v>58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</row>
    <row r="4" spans="1:53" s="40" customFormat="1" ht="16.5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</row>
    <row r="5" spans="1:53" s="40" customFormat="1" ht="16.5">
      <c r="A5" s="107" t="s">
        <v>23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</row>
    <row r="6" spans="1:53" s="40" customFormat="1" ht="16.5">
      <c r="A6" s="106" t="s">
        <v>59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</row>
    <row r="7" spans="1:53" s="40" customFormat="1" ht="16.5">
      <c r="A7" s="106" t="s">
        <v>937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</row>
    <row r="8" spans="1:53" s="40" customFormat="1" ht="16.5">
      <c r="A8" s="106" t="s">
        <v>829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</row>
    <row r="9" spans="1:53" s="40" customFormat="1" ht="16.5">
      <c r="A9" s="106" t="s">
        <v>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</row>
    <row r="10" spans="1:53" s="40" customFormat="1" ht="16.5">
      <c r="A10" s="106" t="s">
        <v>903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</row>
    <row r="11" spans="1:53" s="40" customFormat="1" ht="16.5">
      <c r="A11" s="106" t="s">
        <v>831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</row>
    <row r="12" spans="1:53" s="40" customFormat="1" ht="16.5">
      <c r="A12" s="106" t="s">
        <v>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</row>
    <row r="13" spans="1:53" s="10" customFormat="1" ht="15" customHeight="1">
      <c r="A13" s="86" t="s">
        <v>6</v>
      </c>
      <c r="B13" s="86" t="s">
        <v>7</v>
      </c>
      <c r="C13" s="86" t="s">
        <v>8</v>
      </c>
      <c r="D13" s="86" t="s">
        <v>875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</row>
    <row r="14" spans="1:53" s="10" customFormat="1" ht="96" customHeight="1">
      <c r="A14" s="86"/>
      <c r="B14" s="86"/>
      <c r="C14" s="86"/>
      <c r="D14" s="86" t="s">
        <v>60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 t="s">
        <v>61</v>
      </c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 t="s">
        <v>62</v>
      </c>
      <c r="AG14" s="86"/>
      <c r="AH14" s="86"/>
      <c r="AI14" s="86"/>
      <c r="AJ14" s="86"/>
      <c r="AK14" s="86"/>
      <c r="AL14" s="86" t="s">
        <v>63</v>
      </c>
      <c r="AM14" s="86"/>
      <c r="AN14" s="86"/>
      <c r="AO14" s="86"/>
      <c r="AP14" s="86" t="s">
        <v>64</v>
      </c>
      <c r="AQ14" s="86"/>
      <c r="AR14" s="86"/>
      <c r="AS14" s="86"/>
      <c r="AT14" s="86"/>
      <c r="AU14" s="86"/>
      <c r="AV14" s="86" t="s">
        <v>65</v>
      </c>
      <c r="AW14" s="86"/>
      <c r="AX14" s="86"/>
      <c r="AY14" s="86"/>
      <c r="AZ14" s="86" t="s">
        <v>66</v>
      </c>
      <c r="BA14" s="86"/>
    </row>
    <row r="15" spans="1:53" s="10" customFormat="1" ht="205.5" customHeight="1">
      <c r="A15" s="86"/>
      <c r="B15" s="86"/>
      <c r="C15" s="86"/>
      <c r="D15" s="108" t="s">
        <v>833</v>
      </c>
      <c r="E15" s="109"/>
      <c r="F15" s="108" t="s">
        <v>834</v>
      </c>
      <c r="G15" s="109"/>
      <c r="H15" s="108" t="s">
        <v>835</v>
      </c>
      <c r="I15" s="109"/>
      <c r="J15" s="108" t="s">
        <v>836</v>
      </c>
      <c r="K15" s="109"/>
      <c r="L15" s="108" t="s">
        <v>837</v>
      </c>
      <c r="M15" s="109"/>
      <c r="N15" s="108" t="s">
        <v>838</v>
      </c>
      <c r="O15" s="109"/>
      <c r="P15" s="108" t="s">
        <v>839</v>
      </c>
      <c r="Q15" s="109"/>
      <c r="R15" s="108" t="s">
        <v>840</v>
      </c>
      <c r="S15" s="109"/>
      <c r="T15" s="111" t="s">
        <v>841</v>
      </c>
      <c r="U15" s="112"/>
      <c r="V15" s="111" t="s">
        <v>842</v>
      </c>
      <c r="W15" s="112"/>
      <c r="X15" s="111" t="s">
        <v>843</v>
      </c>
      <c r="Y15" s="112"/>
      <c r="Z15" s="111" t="s">
        <v>844</v>
      </c>
      <c r="AA15" s="112"/>
      <c r="AB15" s="111" t="s">
        <v>845</v>
      </c>
      <c r="AC15" s="112"/>
      <c r="AD15" s="111" t="s">
        <v>846</v>
      </c>
      <c r="AE15" s="112"/>
      <c r="AF15" s="111" t="s">
        <v>847</v>
      </c>
      <c r="AG15" s="112"/>
      <c r="AH15" s="111" t="s">
        <v>848</v>
      </c>
      <c r="AI15" s="112"/>
      <c r="AJ15" s="113" t="s">
        <v>849</v>
      </c>
      <c r="AK15" s="114"/>
      <c r="AL15" s="110" t="s">
        <v>850</v>
      </c>
      <c r="AM15" s="110"/>
      <c r="AN15" s="110" t="s">
        <v>851</v>
      </c>
      <c r="AO15" s="110"/>
      <c r="AP15" s="110" t="s">
        <v>852</v>
      </c>
      <c r="AQ15" s="110"/>
      <c r="AR15" s="110" t="s">
        <v>853</v>
      </c>
      <c r="AS15" s="110"/>
      <c r="AT15" s="110" t="s">
        <v>854</v>
      </c>
      <c r="AU15" s="110"/>
      <c r="AV15" s="111" t="s">
        <v>855</v>
      </c>
      <c r="AW15" s="112"/>
      <c r="AX15" s="110" t="s">
        <v>856</v>
      </c>
      <c r="AY15" s="110"/>
      <c r="AZ15" s="110" t="s">
        <v>857</v>
      </c>
      <c r="BA15" s="110"/>
    </row>
    <row r="16" spans="1:53" s="10" customFormat="1" ht="31.5" customHeight="1">
      <c r="A16" s="86"/>
      <c r="B16" s="86"/>
      <c r="C16" s="86"/>
      <c r="D16" s="75" t="s">
        <v>12</v>
      </c>
      <c r="E16" s="75" t="s">
        <v>13</v>
      </c>
      <c r="F16" s="75" t="s">
        <v>12</v>
      </c>
      <c r="G16" s="75" t="s">
        <v>13</v>
      </c>
      <c r="H16" s="75" t="s">
        <v>12</v>
      </c>
      <c r="I16" s="75" t="s">
        <v>13</v>
      </c>
      <c r="J16" s="75" t="s">
        <v>12</v>
      </c>
      <c r="K16" s="75" t="s">
        <v>13</v>
      </c>
      <c r="L16" s="75" t="s">
        <v>12</v>
      </c>
      <c r="M16" s="75" t="s">
        <v>13</v>
      </c>
      <c r="N16" s="75" t="s">
        <v>12</v>
      </c>
      <c r="O16" s="75" t="s">
        <v>13</v>
      </c>
      <c r="P16" s="75" t="s">
        <v>12</v>
      </c>
      <c r="Q16" s="75" t="s">
        <v>13</v>
      </c>
      <c r="R16" s="75" t="s">
        <v>12</v>
      </c>
      <c r="S16" s="75" t="s">
        <v>13</v>
      </c>
      <c r="T16" s="75" t="s">
        <v>12</v>
      </c>
      <c r="U16" s="75" t="s">
        <v>13</v>
      </c>
      <c r="V16" s="75" t="s">
        <v>12</v>
      </c>
      <c r="W16" s="75" t="s">
        <v>13</v>
      </c>
      <c r="X16" s="75" t="s">
        <v>12</v>
      </c>
      <c r="Y16" s="75" t="s">
        <v>13</v>
      </c>
      <c r="Z16" s="75" t="s">
        <v>12</v>
      </c>
      <c r="AA16" s="75" t="s">
        <v>13</v>
      </c>
      <c r="AB16" s="75" t="s">
        <v>12</v>
      </c>
      <c r="AC16" s="75" t="s">
        <v>13</v>
      </c>
      <c r="AD16" s="75" t="s">
        <v>12</v>
      </c>
      <c r="AE16" s="75" t="s">
        <v>13</v>
      </c>
      <c r="AF16" s="75" t="s">
        <v>12</v>
      </c>
      <c r="AG16" s="75" t="s">
        <v>13</v>
      </c>
      <c r="AH16" s="75" t="s">
        <v>12</v>
      </c>
      <c r="AI16" s="75" t="s">
        <v>13</v>
      </c>
      <c r="AJ16" s="75" t="s">
        <v>12</v>
      </c>
      <c r="AK16" s="75" t="s">
        <v>13</v>
      </c>
      <c r="AL16" s="75" t="s">
        <v>12</v>
      </c>
      <c r="AM16" s="75" t="s">
        <v>13</v>
      </c>
      <c r="AN16" s="75" t="s">
        <v>12</v>
      </c>
      <c r="AO16" s="75" t="s">
        <v>13</v>
      </c>
      <c r="AP16" s="75" t="s">
        <v>12</v>
      </c>
      <c r="AQ16" s="75" t="s">
        <v>13</v>
      </c>
      <c r="AR16" s="75" t="s">
        <v>12</v>
      </c>
      <c r="AS16" s="75" t="s">
        <v>13</v>
      </c>
      <c r="AT16" s="75" t="s">
        <v>12</v>
      </c>
      <c r="AU16" s="75" t="s">
        <v>13</v>
      </c>
      <c r="AV16" s="75" t="s">
        <v>12</v>
      </c>
      <c r="AW16" s="75" t="s">
        <v>13</v>
      </c>
      <c r="AX16" s="75" t="s">
        <v>12</v>
      </c>
      <c r="AY16" s="75" t="s">
        <v>13</v>
      </c>
      <c r="AZ16" s="75" t="s">
        <v>12</v>
      </c>
      <c r="BA16" s="75" t="s">
        <v>13</v>
      </c>
    </row>
    <row r="17" spans="1:53" s="26" customFormat="1">
      <c r="A17" s="4">
        <v>1</v>
      </c>
      <c r="B17" s="4">
        <v>2</v>
      </c>
      <c r="C17" s="4">
        <v>3</v>
      </c>
      <c r="D17" s="4" t="s">
        <v>67</v>
      </c>
      <c r="E17" s="4" t="s">
        <v>68</v>
      </c>
      <c r="F17" s="4" t="s">
        <v>69</v>
      </c>
      <c r="G17" s="4" t="s">
        <v>70</v>
      </c>
      <c r="H17" s="4" t="s">
        <v>858</v>
      </c>
      <c r="I17" s="4" t="s">
        <v>859</v>
      </c>
      <c r="J17" s="4" t="s">
        <v>860</v>
      </c>
      <c r="K17" s="4" t="s">
        <v>861</v>
      </c>
      <c r="L17" s="4" t="s">
        <v>862</v>
      </c>
      <c r="M17" s="4" t="s">
        <v>863</v>
      </c>
      <c r="N17" s="4" t="s">
        <v>864</v>
      </c>
      <c r="O17" s="4" t="s">
        <v>865</v>
      </c>
      <c r="P17" s="4" t="s">
        <v>866</v>
      </c>
      <c r="Q17" s="4" t="s">
        <v>867</v>
      </c>
      <c r="R17" s="4" t="s">
        <v>868</v>
      </c>
      <c r="S17" s="4" t="s">
        <v>869</v>
      </c>
      <c r="T17" s="4" t="s">
        <v>71</v>
      </c>
      <c r="U17" s="4" t="s">
        <v>72</v>
      </c>
      <c r="V17" s="4" t="s">
        <v>73</v>
      </c>
      <c r="W17" s="4" t="s">
        <v>74</v>
      </c>
      <c r="X17" s="4" t="s">
        <v>249</v>
      </c>
      <c r="Y17" s="4" t="s">
        <v>250</v>
      </c>
      <c r="Z17" s="4" t="s">
        <v>251</v>
      </c>
      <c r="AA17" s="4" t="s">
        <v>252</v>
      </c>
      <c r="AB17" s="4" t="s">
        <v>255</v>
      </c>
      <c r="AC17" s="4" t="s">
        <v>870</v>
      </c>
      <c r="AD17" s="4" t="s">
        <v>871</v>
      </c>
      <c r="AE17" s="4" t="s">
        <v>872</v>
      </c>
      <c r="AF17" s="4" t="s">
        <v>75</v>
      </c>
      <c r="AG17" s="4" t="s">
        <v>76</v>
      </c>
      <c r="AH17" s="4" t="s">
        <v>77</v>
      </c>
      <c r="AI17" s="4" t="s">
        <v>78</v>
      </c>
      <c r="AJ17" s="4" t="s">
        <v>264</v>
      </c>
      <c r="AK17" s="4" t="s">
        <v>266</v>
      </c>
      <c r="AL17" s="4" t="s">
        <v>79</v>
      </c>
      <c r="AM17" s="4" t="s">
        <v>80</v>
      </c>
      <c r="AN17" s="4" t="s">
        <v>81</v>
      </c>
      <c r="AO17" s="4" t="s">
        <v>82</v>
      </c>
      <c r="AP17" s="4" t="s">
        <v>83</v>
      </c>
      <c r="AQ17" s="4" t="s">
        <v>84</v>
      </c>
      <c r="AR17" s="4" t="s">
        <v>85</v>
      </c>
      <c r="AS17" s="4" t="s">
        <v>86</v>
      </c>
      <c r="AT17" s="4" t="s">
        <v>873</v>
      </c>
      <c r="AU17" s="4" t="s">
        <v>874</v>
      </c>
      <c r="AV17" s="4" t="s">
        <v>87</v>
      </c>
      <c r="AW17" s="4" t="s">
        <v>88</v>
      </c>
      <c r="AX17" s="4" t="s">
        <v>89</v>
      </c>
      <c r="AY17" s="4" t="s">
        <v>90</v>
      </c>
      <c r="AZ17" s="4" t="s">
        <v>91</v>
      </c>
      <c r="BA17" s="4" t="s">
        <v>92</v>
      </c>
    </row>
    <row r="18" spans="1:53" s="26" customFormat="1">
      <c r="A18" s="83" t="s">
        <v>32</v>
      </c>
      <c r="B18" s="84"/>
      <c r="C18" s="85"/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f>T19+T20+T21+T22+T23+T24</f>
        <v>0</v>
      </c>
      <c r="U18" s="15">
        <f>U19+U20+U21+U22+U23+U24</f>
        <v>0</v>
      </c>
      <c r="V18" s="15">
        <v>0</v>
      </c>
      <c r="W18" s="15">
        <v>0</v>
      </c>
      <c r="X18" s="15">
        <f>X19+X20+X21+X22+X23+X24</f>
        <v>3.9949999999999997</v>
      </c>
      <c r="Y18" s="15">
        <f>Y19+Y20+Y21+Y22+Y23+Y24</f>
        <v>3.9949999999999997</v>
      </c>
      <c r="Z18" s="15">
        <f>Z20</f>
        <v>33</v>
      </c>
      <c r="AA18" s="15">
        <f>AA20</f>
        <v>33</v>
      </c>
      <c r="AB18" s="15">
        <v>0</v>
      </c>
      <c r="AC18" s="15">
        <v>0</v>
      </c>
      <c r="AD18" s="15">
        <f t="shared" ref="AD18:AI18" si="0">AD19+AD20+AD21+AD22+AD23+AD24</f>
        <v>0</v>
      </c>
      <c r="AE18" s="15">
        <f t="shared" si="0"/>
        <v>0</v>
      </c>
      <c r="AF18" s="15">
        <f t="shared" si="0"/>
        <v>-6.6400000000000001E-2</v>
      </c>
      <c r="AG18" s="15">
        <f t="shared" si="0"/>
        <v>0</v>
      </c>
      <c r="AH18" s="15">
        <f t="shared" si="0"/>
        <v>-1.8000000000000002E-2</v>
      </c>
      <c r="AI18" s="15">
        <f t="shared" si="0"/>
        <v>0</v>
      </c>
      <c r="AJ18" s="27">
        <v>0</v>
      </c>
      <c r="AK18" s="27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f>AP19+AP20+AP21+AP22+AP23+AP24</f>
        <v>3.8453383300000001</v>
      </c>
      <c r="AQ18" s="15">
        <f>AQ19+AQ20+AQ21+AQ22+AQ23+AQ24</f>
        <v>3.4686939600000004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</row>
    <row r="19" spans="1:53" s="26" customFormat="1">
      <c r="A19" s="12" t="s">
        <v>759</v>
      </c>
      <c r="B19" s="13" t="s">
        <v>760</v>
      </c>
      <c r="C19" s="14" t="s">
        <v>761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27">
        <v>0</v>
      </c>
      <c r="AK19" s="27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</row>
    <row r="20" spans="1:53" s="26" customFormat="1" ht="28.5">
      <c r="A20" s="12" t="s">
        <v>762</v>
      </c>
      <c r="B20" s="13" t="s">
        <v>763</v>
      </c>
      <c r="C20" s="14" t="s">
        <v>761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f>T25</f>
        <v>0</v>
      </c>
      <c r="U20" s="15">
        <f>U25</f>
        <v>0</v>
      </c>
      <c r="V20" s="15">
        <v>0</v>
      </c>
      <c r="W20" s="15">
        <v>0</v>
      </c>
      <c r="X20" s="15">
        <f>X25</f>
        <v>3.9949999999999997</v>
      </c>
      <c r="Y20" s="15">
        <f>Y25</f>
        <v>3.9949999999999997</v>
      </c>
      <c r="Z20" s="15">
        <f>Z25</f>
        <v>33</v>
      </c>
      <c r="AA20" s="15">
        <f>AA25</f>
        <v>33</v>
      </c>
      <c r="AB20" s="15">
        <v>0</v>
      </c>
      <c r="AC20" s="15">
        <v>0</v>
      </c>
      <c r="AD20" s="15">
        <f t="shared" ref="AD20:AI20" si="1">AD25</f>
        <v>0</v>
      </c>
      <c r="AE20" s="15">
        <f t="shared" si="1"/>
        <v>0</v>
      </c>
      <c r="AF20" s="15">
        <f t="shared" si="1"/>
        <v>-6.6400000000000001E-2</v>
      </c>
      <c r="AG20" s="15">
        <f t="shared" si="1"/>
        <v>0</v>
      </c>
      <c r="AH20" s="15">
        <f t="shared" si="1"/>
        <v>-1.8000000000000002E-2</v>
      </c>
      <c r="AI20" s="15">
        <f t="shared" si="1"/>
        <v>0</v>
      </c>
      <c r="AJ20" s="27">
        <v>0</v>
      </c>
      <c r="AK20" s="27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f>AP46</f>
        <v>3.8453383300000001</v>
      </c>
      <c r="AQ20" s="15">
        <f>AQ46</f>
        <v>3.4686939600000004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</row>
    <row r="21" spans="1:53" s="26" customFormat="1" ht="57">
      <c r="A21" s="12" t="s">
        <v>764</v>
      </c>
      <c r="B21" s="13" t="s">
        <v>765</v>
      </c>
      <c r="C21" s="14" t="s">
        <v>761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27">
        <v>0</v>
      </c>
      <c r="AK21" s="27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</row>
    <row r="22" spans="1:53" s="26" customFormat="1" ht="28.5">
      <c r="A22" s="12" t="s">
        <v>766</v>
      </c>
      <c r="B22" s="13" t="s">
        <v>767</v>
      </c>
      <c r="C22" s="14" t="s">
        <v>761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27">
        <v>0</v>
      </c>
      <c r="AK22" s="27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f>AP82</f>
        <v>0</v>
      </c>
      <c r="AQ22" s="15">
        <f>AQ82</f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</row>
    <row r="23" spans="1:53" s="26" customFormat="1" ht="42.75">
      <c r="A23" s="12" t="s">
        <v>768</v>
      </c>
      <c r="B23" s="13" t="s">
        <v>769</v>
      </c>
      <c r="C23" s="14" t="s">
        <v>761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27">
        <v>0</v>
      </c>
      <c r="AK23" s="27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</row>
    <row r="24" spans="1:53" s="26" customFormat="1">
      <c r="A24" s="12" t="s">
        <v>770</v>
      </c>
      <c r="B24" s="13" t="s">
        <v>771</v>
      </c>
      <c r="C24" s="14" t="s">
        <v>761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27">
        <v>0</v>
      </c>
      <c r="AK24" s="27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</row>
    <row r="25" spans="1:53" s="26" customFormat="1">
      <c r="A25" s="46" t="s">
        <v>772</v>
      </c>
      <c r="B25" s="47" t="s">
        <v>773</v>
      </c>
      <c r="C25" s="48" t="s">
        <v>761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f>T46</f>
        <v>0</v>
      </c>
      <c r="U25" s="15">
        <f>U46</f>
        <v>0</v>
      </c>
      <c r="V25" s="15">
        <v>0</v>
      </c>
      <c r="W25" s="15">
        <v>0</v>
      </c>
      <c r="X25" s="15">
        <f>X46</f>
        <v>3.9949999999999997</v>
      </c>
      <c r="Y25" s="15">
        <f>Y46</f>
        <v>3.9949999999999997</v>
      </c>
      <c r="Z25" s="15">
        <f>Z46</f>
        <v>33</v>
      </c>
      <c r="AA25" s="15">
        <f>AA46</f>
        <v>33</v>
      </c>
      <c r="AB25" s="15">
        <v>0</v>
      </c>
      <c r="AC25" s="15">
        <v>0</v>
      </c>
      <c r="AD25" s="15">
        <f t="shared" ref="AD25:AI25" si="2">AD46</f>
        <v>0</v>
      </c>
      <c r="AE25" s="15">
        <f t="shared" si="2"/>
        <v>0</v>
      </c>
      <c r="AF25" s="15">
        <f t="shared" si="2"/>
        <v>-6.6400000000000001E-2</v>
      </c>
      <c r="AG25" s="15">
        <f t="shared" si="2"/>
        <v>0</v>
      </c>
      <c r="AH25" s="15">
        <f t="shared" si="2"/>
        <v>-1.8000000000000002E-2</v>
      </c>
      <c r="AI25" s="15">
        <f t="shared" si="2"/>
        <v>0</v>
      </c>
      <c r="AJ25" s="27">
        <v>0</v>
      </c>
      <c r="AK25" s="27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f>AP46+AP82</f>
        <v>3.8453383300000001</v>
      </c>
      <c r="AQ25" s="15">
        <f>AQ46+AQ82</f>
        <v>3.4686939600000004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</row>
    <row r="26" spans="1:53" s="26" customFormat="1" ht="28.5">
      <c r="A26" s="16" t="s">
        <v>112</v>
      </c>
      <c r="B26" s="17" t="s">
        <v>774</v>
      </c>
      <c r="C26" s="18" t="s">
        <v>761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27">
        <v>0</v>
      </c>
      <c r="AK26" s="27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</row>
    <row r="27" spans="1:53" s="26" customFormat="1" ht="42.75">
      <c r="A27" s="16" t="s">
        <v>493</v>
      </c>
      <c r="B27" s="17" t="s">
        <v>775</v>
      </c>
      <c r="C27" s="18" t="s">
        <v>761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27">
        <v>0</v>
      </c>
      <c r="AK27" s="27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</row>
    <row r="28" spans="1:53" s="26" customFormat="1" ht="71.25">
      <c r="A28" s="19" t="s">
        <v>495</v>
      </c>
      <c r="B28" s="20" t="s">
        <v>776</v>
      </c>
      <c r="C28" s="21" t="s">
        <v>761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27">
        <v>0</v>
      </c>
      <c r="AK28" s="27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</row>
    <row r="29" spans="1:53" s="26" customFormat="1" ht="71.25">
      <c r="A29" s="19" t="s">
        <v>500</v>
      </c>
      <c r="B29" s="20" t="s">
        <v>777</v>
      </c>
      <c r="C29" s="21" t="s">
        <v>761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27">
        <v>0</v>
      </c>
      <c r="AK29" s="27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</row>
    <row r="30" spans="1:53" s="26" customFormat="1" ht="57">
      <c r="A30" s="16" t="s">
        <v>502</v>
      </c>
      <c r="B30" s="17" t="s">
        <v>778</v>
      </c>
      <c r="C30" s="18" t="s">
        <v>761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27">
        <v>0</v>
      </c>
      <c r="AK30" s="27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</row>
    <row r="31" spans="1:53" s="26" customFormat="1" ht="42.75">
      <c r="A31" s="16" t="s">
        <v>115</v>
      </c>
      <c r="B31" s="17" t="s">
        <v>779</v>
      </c>
      <c r="C31" s="18" t="s">
        <v>761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27">
        <v>0</v>
      </c>
      <c r="AK31" s="27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</row>
    <row r="32" spans="1:53" s="26" customFormat="1" ht="71.25">
      <c r="A32" s="16" t="s">
        <v>523</v>
      </c>
      <c r="B32" s="17" t="s">
        <v>780</v>
      </c>
      <c r="C32" s="18" t="s">
        <v>761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27">
        <v>0</v>
      </c>
      <c r="AK32" s="27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</row>
    <row r="33" spans="1:53" s="26" customFormat="1" ht="42.75">
      <c r="A33" s="16" t="s">
        <v>524</v>
      </c>
      <c r="B33" s="17" t="s">
        <v>781</v>
      </c>
      <c r="C33" s="18" t="s">
        <v>761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27">
        <v>0</v>
      </c>
      <c r="AK33" s="27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</row>
    <row r="34" spans="1:53" s="26" customFormat="1" ht="42.75">
      <c r="A34" s="16" t="s">
        <v>117</v>
      </c>
      <c r="B34" s="17" t="s">
        <v>782</v>
      </c>
      <c r="C34" s="18" t="s">
        <v>761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27">
        <v>0</v>
      </c>
      <c r="AK34" s="27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</row>
    <row r="35" spans="1:53" s="26" customFormat="1" ht="28.5">
      <c r="A35" s="16" t="s">
        <v>783</v>
      </c>
      <c r="B35" s="17" t="s">
        <v>784</v>
      </c>
      <c r="C35" s="18" t="s">
        <v>761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27">
        <v>0</v>
      </c>
      <c r="AK35" s="27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</row>
    <row r="36" spans="1:53" s="26" customFormat="1" ht="99.75">
      <c r="A36" s="16" t="s">
        <v>783</v>
      </c>
      <c r="B36" s="17" t="s">
        <v>785</v>
      </c>
      <c r="C36" s="18" t="s">
        <v>761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27">
        <v>0</v>
      </c>
      <c r="AK36" s="27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</row>
    <row r="37" spans="1:53" s="26" customFormat="1" ht="85.5">
      <c r="A37" s="16" t="s">
        <v>783</v>
      </c>
      <c r="B37" s="17" t="s">
        <v>786</v>
      </c>
      <c r="C37" s="18" t="s">
        <v>761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27">
        <v>0</v>
      </c>
      <c r="AK37" s="27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</row>
    <row r="38" spans="1:53" s="26" customFormat="1" ht="85.5">
      <c r="A38" s="16" t="s">
        <v>783</v>
      </c>
      <c r="B38" s="17" t="s">
        <v>787</v>
      </c>
      <c r="C38" s="18" t="s">
        <v>761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27">
        <v>0</v>
      </c>
      <c r="AK38" s="27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</row>
    <row r="39" spans="1:53" s="26" customFormat="1" ht="28.5">
      <c r="A39" s="16" t="s">
        <v>788</v>
      </c>
      <c r="B39" s="17" t="s">
        <v>784</v>
      </c>
      <c r="C39" s="18" t="s">
        <v>761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27">
        <v>0</v>
      </c>
      <c r="AK39" s="27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</row>
    <row r="40" spans="1:53" s="26" customFormat="1" ht="99.75">
      <c r="A40" s="16" t="s">
        <v>788</v>
      </c>
      <c r="B40" s="17" t="s">
        <v>785</v>
      </c>
      <c r="C40" s="18" t="s">
        <v>761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27">
        <v>0</v>
      </c>
      <c r="AK40" s="27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</row>
    <row r="41" spans="1:53" s="26" customFormat="1" ht="85.5">
      <c r="A41" s="16" t="s">
        <v>788</v>
      </c>
      <c r="B41" s="17" t="s">
        <v>786</v>
      </c>
      <c r="C41" s="18" t="s">
        <v>761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27">
        <v>0</v>
      </c>
      <c r="AK41" s="27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</row>
    <row r="42" spans="1:53" s="26" customFormat="1" ht="85.5">
      <c r="A42" s="16" t="s">
        <v>788</v>
      </c>
      <c r="B42" s="17" t="s">
        <v>789</v>
      </c>
      <c r="C42" s="18" t="s">
        <v>761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27">
        <v>0</v>
      </c>
      <c r="AK42" s="27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</row>
    <row r="43" spans="1:53" s="26" customFormat="1" ht="85.5">
      <c r="A43" s="16" t="s">
        <v>790</v>
      </c>
      <c r="B43" s="17" t="s">
        <v>791</v>
      </c>
      <c r="C43" s="18" t="s">
        <v>761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27">
        <v>0</v>
      </c>
      <c r="AK43" s="27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</row>
    <row r="44" spans="1:53" s="26" customFormat="1" ht="71.25">
      <c r="A44" s="16" t="s">
        <v>792</v>
      </c>
      <c r="B44" s="17" t="s">
        <v>793</v>
      </c>
      <c r="C44" s="18" t="s">
        <v>761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27">
        <v>0</v>
      </c>
      <c r="AK44" s="27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</row>
    <row r="45" spans="1:53" s="26" customFormat="1" ht="71.25">
      <c r="A45" s="16" t="s">
        <v>794</v>
      </c>
      <c r="B45" s="17" t="s">
        <v>795</v>
      </c>
      <c r="C45" s="18" t="s">
        <v>761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27">
        <v>0</v>
      </c>
      <c r="AK45" s="27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</row>
    <row r="46" spans="1:53" s="26" customFormat="1" ht="42.75">
      <c r="A46" s="16" t="s">
        <v>119</v>
      </c>
      <c r="B46" s="17" t="s">
        <v>796</v>
      </c>
      <c r="C46" s="18" t="s">
        <v>761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f>T47</f>
        <v>0</v>
      </c>
      <c r="U46" s="15">
        <f>U47</f>
        <v>0</v>
      </c>
      <c r="V46" s="15">
        <v>0</v>
      </c>
      <c r="W46" s="15">
        <v>0</v>
      </c>
      <c r="X46" s="15">
        <f>X61</f>
        <v>3.9949999999999997</v>
      </c>
      <c r="Y46" s="15">
        <f>Y61</f>
        <v>3.9949999999999997</v>
      </c>
      <c r="Z46" s="15">
        <f>Z47</f>
        <v>33</v>
      </c>
      <c r="AA46" s="15">
        <f>AA47</f>
        <v>33</v>
      </c>
      <c r="AB46" s="15">
        <v>0</v>
      </c>
      <c r="AC46" s="15">
        <v>0</v>
      </c>
      <c r="AD46" s="15">
        <f>AD67</f>
        <v>0</v>
      </c>
      <c r="AE46" s="15">
        <f>AE67</f>
        <v>0</v>
      </c>
      <c r="AF46" s="15">
        <f>AF61</f>
        <v>-6.6400000000000001E-2</v>
      </c>
      <c r="AG46" s="15">
        <f>AG61</f>
        <v>0</v>
      </c>
      <c r="AH46" s="15">
        <f>AH61</f>
        <v>-1.8000000000000002E-2</v>
      </c>
      <c r="AI46" s="15">
        <f>AI61</f>
        <v>0</v>
      </c>
      <c r="AJ46" s="27">
        <v>0</v>
      </c>
      <c r="AK46" s="27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f>AP48+AP61+AP67</f>
        <v>3.8453383300000001</v>
      </c>
      <c r="AQ46" s="15">
        <f>AQ48+AQ61+AQ67</f>
        <v>3.4686939600000004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</row>
    <row r="47" spans="1:53" s="26" customFormat="1" ht="71.25">
      <c r="A47" s="16" t="s">
        <v>528</v>
      </c>
      <c r="B47" s="17" t="s">
        <v>797</v>
      </c>
      <c r="C47" s="18" t="s">
        <v>761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f>T48</f>
        <v>0</v>
      </c>
      <c r="U47" s="15">
        <f>U48</f>
        <v>0</v>
      </c>
      <c r="V47" s="15">
        <v>0</v>
      </c>
      <c r="W47" s="15">
        <v>0</v>
      </c>
      <c r="X47" s="15">
        <v>0</v>
      </c>
      <c r="Y47" s="15">
        <v>0</v>
      </c>
      <c r="Z47" s="15">
        <f>Z48</f>
        <v>33</v>
      </c>
      <c r="AA47" s="15">
        <f>AA48</f>
        <v>33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27">
        <v>0</v>
      </c>
      <c r="AK47" s="27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f>AP48</f>
        <v>0.65044000000000002</v>
      </c>
      <c r="AQ47" s="15">
        <f>AQ48</f>
        <v>0.65729093000000005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</row>
    <row r="48" spans="1:53" s="26" customFormat="1" ht="28.5">
      <c r="A48" s="16" t="s">
        <v>530</v>
      </c>
      <c r="B48" s="17" t="s">
        <v>798</v>
      </c>
      <c r="C48" s="18" t="s">
        <v>761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f>SUM(Z49:Z59)</f>
        <v>33</v>
      </c>
      <c r="AA48" s="15">
        <f>SUM(AA49:AA59)</f>
        <v>33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27">
        <v>0</v>
      </c>
      <c r="AK48" s="27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f>SUM(AP49:AP59)</f>
        <v>0.65044000000000002</v>
      </c>
      <c r="AQ48" s="15">
        <f>SUM(AQ49:AQ59)</f>
        <v>0.65729093000000005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</row>
    <row r="49" spans="1:53" s="26" customFormat="1" ht="45">
      <c r="A49" s="128" t="s">
        <v>530</v>
      </c>
      <c r="B49" s="129" t="s">
        <v>909</v>
      </c>
      <c r="C49" s="130" t="s">
        <v>910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5</v>
      </c>
      <c r="AA49" s="15">
        <f t="shared" ref="AA49:AA59" si="3">Z49</f>
        <v>5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27">
        <v>0</v>
      </c>
      <c r="AK49" s="27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9.9007999999999999E-2</v>
      </c>
      <c r="AQ49" s="15">
        <v>0.10219557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</row>
    <row r="50" spans="1:53" s="26" customFormat="1" ht="45">
      <c r="A50" s="128" t="s">
        <v>530</v>
      </c>
      <c r="B50" s="129" t="s">
        <v>911</v>
      </c>
      <c r="C50" s="130" t="s">
        <v>912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3</v>
      </c>
      <c r="AA50" s="15">
        <f t="shared" si="3"/>
        <v>3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27">
        <v>0</v>
      </c>
      <c r="AK50" s="27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6.1582999999999999E-2</v>
      </c>
      <c r="AQ50" s="15">
        <v>6.1231050000000002E-2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</row>
    <row r="51" spans="1:53" s="26" customFormat="1" ht="45">
      <c r="A51" s="128" t="s">
        <v>530</v>
      </c>
      <c r="B51" s="129" t="s">
        <v>913</v>
      </c>
      <c r="C51" s="130" t="s">
        <v>914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5</v>
      </c>
      <c r="AA51" s="15">
        <f t="shared" si="3"/>
        <v>5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27">
        <v>0</v>
      </c>
      <c r="AK51" s="27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9.9007999999999999E-2</v>
      </c>
      <c r="AQ51" s="15">
        <v>9.4206999999999999E-2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</row>
    <row r="52" spans="1:53" s="26" customFormat="1" ht="45">
      <c r="A52" s="128" t="s">
        <v>530</v>
      </c>
      <c r="B52" s="129" t="s">
        <v>915</v>
      </c>
      <c r="C52" s="130" t="s">
        <v>916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2</v>
      </c>
      <c r="AA52" s="15">
        <f t="shared" si="3"/>
        <v>2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27">
        <v>0</v>
      </c>
      <c r="AK52" s="27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3.8374999999999999E-2</v>
      </c>
      <c r="AQ52" s="15">
        <v>3.9965729999999998E-2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</row>
    <row r="53" spans="1:53" s="26" customFormat="1" ht="45">
      <c r="A53" s="128" t="s">
        <v>530</v>
      </c>
      <c r="B53" s="129" t="s">
        <v>917</v>
      </c>
      <c r="C53" s="130" t="s">
        <v>918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2</v>
      </c>
      <c r="AA53" s="15">
        <f t="shared" si="3"/>
        <v>2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27">
        <v>0</v>
      </c>
      <c r="AK53" s="27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3.8374999999999999E-2</v>
      </c>
      <c r="AQ53" s="15">
        <v>3.99657E-2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</row>
    <row r="54" spans="1:53" s="26" customFormat="1" ht="45">
      <c r="A54" s="128" t="s">
        <v>530</v>
      </c>
      <c r="B54" s="129" t="s">
        <v>919</v>
      </c>
      <c r="C54" s="130" t="s">
        <v>920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2</v>
      </c>
      <c r="AA54" s="15">
        <f t="shared" si="3"/>
        <v>2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27">
        <v>0</v>
      </c>
      <c r="AK54" s="27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3.8374999999999999E-2</v>
      </c>
      <c r="AQ54" s="15">
        <v>3.9965729999999998E-2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</row>
    <row r="55" spans="1:53" s="26" customFormat="1" ht="45">
      <c r="A55" s="128" t="s">
        <v>530</v>
      </c>
      <c r="B55" s="129" t="s">
        <v>921</v>
      </c>
      <c r="C55" s="130" t="s">
        <v>922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2</v>
      </c>
      <c r="AA55" s="15">
        <f t="shared" si="3"/>
        <v>2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27">
        <v>0</v>
      </c>
      <c r="AK55" s="27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3.8374999999999999E-2</v>
      </c>
      <c r="AQ55" s="15">
        <v>3.9965729999999998E-2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</row>
    <row r="56" spans="1:53" s="26" customFormat="1" ht="45">
      <c r="A56" s="128" t="s">
        <v>530</v>
      </c>
      <c r="B56" s="129" t="s">
        <v>923</v>
      </c>
      <c r="C56" s="130" t="s">
        <v>924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3</v>
      </c>
      <c r="AA56" s="15">
        <f t="shared" si="3"/>
        <v>3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27">
        <v>0</v>
      </c>
      <c r="AK56" s="27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6.1582999999999999E-2</v>
      </c>
      <c r="AQ56" s="15">
        <v>5.9948599999999998E-2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</row>
    <row r="57" spans="1:53" s="26" customFormat="1" ht="45">
      <c r="A57" s="128" t="s">
        <v>530</v>
      </c>
      <c r="B57" s="129" t="s">
        <v>925</v>
      </c>
      <c r="C57" s="130" t="s">
        <v>926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5</v>
      </c>
      <c r="AA57" s="15">
        <f t="shared" si="3"/>
        <v>5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27">
        <v>0</v>
      </c>
      <c r="AK57" s="27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9.9007999999999999E-2</v>
      </c>
      <c r="AQ57" s="15">
        <v>9.9914359999999994E-2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</row>
    <row r="58" spans="1:53" s="26" customFormat="1" ht="45">
      <c r="A58" s="128" t="s">
        <v>530</v>
      </c>
      <c r="B58" s="129" t="s">
        <v>927</v>
      </c>
      <c r="C58" s="130" t="s">
        <v>928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2</v>
      </c>
      <c r="AA58" s="15">
        <f t="shared" si="3"/>
        <v>2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27">
        <v>0</v>
      </c>
      <c r="AK58" s="27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3.8374999999999999E-2</v>
      </c>
      <c r="AQ58" s="15">
        <v>3.9965729999999998E-2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</row>
    <row r="59" spans="1:53" s="26" customFormat="1" ht="45">
      <c r="A59" s="128" t="s">
        <v>530</v>
      </c>
      <c r="B59" s="129" t="s">
        <v>929</v>
      </c>
      <c r="C59" s="130" t="s">
        <v>930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2</v>
      </c>
      <c r="AA59" s="15">
        <f t="shared" si="3"/>
        <v>2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27">
        <v>0</v>
      </c>
      <c r="AK59" s="27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3.8374999999999999E-2</v>
      </c>
      <c r="AQ59" s="15">
        <v>3.9965729999999998E-2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</row>
    <row r="60" spans="1:53" s="26" customFormat="1" ht="57">
      <c r="A60" s="16" t="s">
        <v>535</v>
      </c>
      <c r="B60" s="17" t="s">
        <v>799</v>
      </c>
      <c r="C60" s="18" t="s">
        <v>761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27">
        <v>0</v>
      </c>
      <c r="AK60" s="27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</row>
    <row r="61" spans="1:53" s="26" customFormat="1" ht="42.75">
      <c r="A61" s="16" t="s">
        <v>543</v>
      </c>
      <c r="B61" s="17" t="s">
        <v>800</v>
      </c>
      <c r="C61" s="18" t="s">
        <v>761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f>X62</f>
        <v>3.9949999999999997</v>
      </c>
      <c r="Y61" s="15">
        <f>Y62</f>
        <v>3.9949999999999997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f t="shared" ref="AF61:AI62" si="4">AF62</f>
        <v>-6.6400000000000001E-2</v>
      </c>
      <c r="AG61" s="15">
        <f t="shared" si="4"/>
        <v>0</v>
      </c>
      <c r="AH61" s="15">
        <f t="shared" si="4"/>
        <v>-1.8000000000000002E-2</v>
      </c>
      <c r="AI61" s="15">
        <f t="shared" si="4"/>
        <v>0</v>
      </c>
      <c r="AJ61" s="27">
        <v>0</v>
      </c>
      <c r="AK61" s="27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f>AP62</f>
        <v>3.19489833</v>
      </c>
      <c r="AQ61" s="15">
        <f>AQ62</f>
        <v>2.8114030300000001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</row>
    <row r="62" spans="1:53" s="26" customFormat="1" ht="28.5">
      <c r="A62" s="16" t="s">
        <v>801</v>
      </c>
      <c r="B62" s="17" t="s">
        <v>802</v>
      </c>
      <c r="C62" s="18" t="s">
        <v>761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f>SUM(X63:X65)</f>
        <v>3.9949999999999997</v>
      </c>
      <c r="Y62" s="15">
        <f>Y63+Y64+Y65</f>
        <v>3.9949999999999997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f>SUM(AF63:AF65)</f>
        <v>-6.6400000000000001E-2</v>
      </c>
      <c r="AG62" s="15">
        <f t="shared" si="4"/>
        <v>0</v>
      </c>
      <c r="AH62" s="15">
        <f>SUM(AH63:AH65)</f>
        <v>-1.8000000000000002E-2</v>
      </c>
      <c r="AI62" s="15">
        <f t="shared" si="4"/>
        <v>0</v>
      </c>
      <c r="AJ62" s="27">
        <v>0</v>
      </c>
      <c r="AK62" s="27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f>SUM(AP63:AP65)</f>
        <v>3.19489833</v>
      </c>
      <c r="AQ62" s="15">
        <f>AQ63+AQ64+AQ65</f>
        <v>2.8114030300000001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</row>
    <row r="63" spans="1:53" s="26" customFormat="1" ht="60">
      <c r="A63" s="131" t="s">
        <v>801</v>
      </c>
      <c r="B63" s="132" t="s">
        <v>931</v>
      </c>
      <c r="C63" s="133" t="s">
        <v>932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22">
        <v>0</v>
      </c>
      <c r="U63" s="22">
        <v>0</v>
      </c>
      <c r="V63" s="22">
        <v>0</v>
      </c>
      <c r="W63" s="22">
        <v>0</v>
      </c>
      <c r="X63" s="22">
        <v>1.8</v>
      </c>
      <c r="Y63" s="22">
        <v>1.8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154">
        <v>-4.8999999999999998E-3</v>
      </c>
      <c r="AG63" s="22">
        <v>0</v>
      </c>
      <c r="AH63" s="154">
        <v>-1.6999999999999999E-3</v>
      </c>
      <c r="AI63" s="22">
        <v>0</v>
      </c>
      <c r="AJ63" s="30">
        <v>0</v>
      </c>
      <c r="AK63" s="30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1.07816735</v>
      </c>
      <c r="AQ63" s="22">
        <v>0.95883057000000005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</row>
    <row r="64" spans="1:53" s="26" customFormat="1" ht="240">
      <c r="A64" s="131" t="s">
        <v>801</v>
      </c>
      <c r="B64" s="134" t="s">
        <v>933</v>
      </c>
      <c r="C64" s="133" t="s">
        <v>934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22">
        <v>0</v>
      </c>
      <c r="U64" s="22">
        <v>0</v>
      </c>
      <c r="V64" s="22">
        <v>0</v>
      </c>
      <c r="W64" s="22">
        <v>0</v>
      </c>
      <c r="X64" s="22">
        <v>1.2949999999999999</v>
      </c>
      <c r="Y64" s="22">
        <v>1.2949999999999999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154">
        <v>-4.7600000000000003E-2</v>
      </c>
      <c r="AG64" s="22">
        <v>0</v>
      </c>
      <c r="AH64" s="154">
        <v>-7.1999999999999998E-3</v>
      </c>
      <c r="AI64" s="22">
        <v>0</v>
      </c>
      <c r="AJ64" s="30">
        <v>0</v>
      </c>
      <c r="AK64" s="30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0.76018114000000003</v>
      </c>
      <c r="AQ64" s="22">
        <v>0.6965498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</row>
    <row r="65" spans="1:53" s="26" customFormat="1" ht="75">
      <c r="A65" s="131" t="s">
        <v>801</v>
      </c>
      <c r="B65" s="132" t="s">
        <v>935</v>
      </c>
      <c r="C65" s="133" t="s">
        <v>936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0.9</v>
      </c>
      <c r="Y65" s="22">
        <v>0.9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154">
        <v>-1.3899999999999999E-2</v>
      </c>
      <c r="AG65" s="22">
        <v>0</v>
      </c>
      <c r="AH65" s="154">
        <v>-9.1000000000000004E-3</v>
      </c>
      <c r="AI65" s="22">
        <v>0</v>
      </c>
      <c r="AJ65" s="30">
        <v>0</v>
      </c>
      <c r="AK65" s="30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1.35654984</v>
      </c>
      <c r="AQ65" s="22">
        <v>1.1560226600000001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</row>
    <row r="66" spans="1:53" s="26" customFormat="1" ht="42.75">
      <c r="A66" s="16" t="s">
        <v>803</v>
      </c>
      <c r="B66" s="17" t="s">
        <v>804</v>
      </c>
      <c r="C66" s="18" t="s">
        <v>761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27">
        <v>0</v>
      </c>
      <c r="AK66" s="27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</row>
    <row r="67" spans="1:53" s="26" customFormat="1" ht="42.75">
      <c r="A67" s="16" t="s">
        <v>545</v>
      </c>
      <c r="B67" s="17" t="s">
        <v>805</v>
      </c>
      <c r="C67" s="18" t="s">
        <v>761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f>AD69</f>
        <v>0</v>
      </c>
      <c r="AE67" s="15">
        <f>AE69</f>
        <v>0</v>
      </c>
      <c r="AF67" s="15">
        <v>0</v>
      </c>
      <c r="AG67" s="15">
        <v>0</v>
      </c>
      <c r="AH67" s="15">
        <v>0</v>
      </c>
      <c r="AI67" s="15">
        <v>0</v>
      </c>
      <c r="AJ67" s="27">
        <v>0</v>
      </c>
      <c r="AK67" s="27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f>AP69</f>
        <v>0</v>
      </c>
      <c r="AQ67" s="15">
        <f>AQ69</f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</row>
    <row r="68" spans="1:53" s="26" customFormat="1" ht="42.75">
      <c r="A68" s="16" t="s">
        <v>547</v>
      </c>
      <c r="B68" s="17" t="s">
        <v>806</v>
      </c>
      <c r="C68" s="18" t="s">
        <v>761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27">
        <v>0</v>
      </c>
      <c r="AK68" s="27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</row>
    <row r="69" spans="1:53" s="26" customFormat="1" ht="28.5">
      <c r="A69" s="16" t="s">
        <v>551</v>
      </c>
      <c r="B69" s="17" t="s">
        <v>807</v>
      </c>
      <c r="C69" s="18" t="s">
        <v>761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27">
        <v>0</v>
      </c>
      <c r="AK69" s="27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</row>
    <row r="70" spans="1:53" s="26" customFormat="1" ht="28.5">
      <c r="A70" s="16" t="s">
        <v>552</v>
      </c>
      <c r="B70" s="17" t="s">
        <v>808</v>
      </c>
      <c r="C70" s="18" t="s">
        <v>761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27">
        <v>0</v>
      </c>
      <c r="AK70" s="27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</row>
    <row r="71" spans="1:53" s="26" customFormat="1" ht="42.75">
      <c r="A71" s="16" t="s">
        <v>553</v>
      </c>
      <c r="B71" s="17" t="s">
        <v>809</v>
      </c>
      <c r="C71" s="18" t="s">
        <v>761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27">
        <v>0</v>
      </c>
      <c r="AK71" s="27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</row>
    <row r="72" spans="1:53" s="26" customFormat="1" ht="57">
      <c r="A72" s="16" t="s">
        <v>554</v>
      </c>
      <c r="B72" s="17" t="s">
        <v>810</v>
      </c>
      <c r="C72" s="18" t="s">
        <v>761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27">
        <v>0</v>
      </c>
      <c r="AK72" s="27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</row>
    <row r="73" spans="1:53" s="26" customFormat="1" ht="42.75">
      <c r="A73" s="16" t="s">
        <v>555</v>
      </c>
      <c r="B73" s="17" t="s">
        <v>811</v>
      </c>
      <c r="C73" s="18" t="s">
        <v>761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27">
        <v>0</v>
      </c>
      <c r="AK73" s="27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</row>
    <row r="74" spans="1:53" s="26" customFormat="1" ht="42.75">
      <c r="A74" s="16" t="s">
        <v>556</v>
      </c>
      <c r="B74" s="17" t="s">
        <v>812</v>
      </c>
      <c r="C74" s="18" t="s">
        <v>761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27">
        <v>0</v>
      </c>
      <c r="AK74" s="27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</row>
    <row r="75" spans="1:53" s="26" customFormat="1" ht="57">
      <c r="A75" s="16" t="s">
        <v>813</v>
      </c>
      <c r="B75" s="17" t="s">
        <v>814</v>
      </c>
      <c r="C75" s="18" t="s">
        <v>761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27">
        <v>0</v>
      </c>
      <c r="AK75" s="27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</row>
    <row r="76" spans="1:53" s="26" customFormat="1" ht="57">
      <c r="A76" s="16" t="s">
        <v>815</v>
      </c>
      <c r="B76" s="17" t="s">
        <v>816</v>
      </c>
      <c r="C76" s="18" t="s">
        <v>761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27">
        <v>0</v>
      </c>
      <c r="AK76" s="27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</row>
    <row r="77" spans="1:53" s="26" customFormat="1" ht="28.5">
      <c r="A77" s="16" t="s">
        <v>817</v>
      </c>
      <c r="B77" s="17" t="s">
        <v>818</v>
      </c>
      <c r="C77" s="18" t="s">
        <v>761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27">
        <v>0</v>
      </c>
      <c r="AK77" s="27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</row>
    <row r="78" spans="1:53" s="26" customFormat="1" ht="42.75">
      <c r="A78" s="16" t="s">
        <v>819</v>
      </c>
      <c r="B78" s="17" t="s">
        <v>820</v>
      </c>
      <c r="C78" s="18" t="s">
        <v>761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27">
        <v>0</v>
      </c>
      <c r="AK78" s="27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</row>
    <row r="79" spans="1:53" s="26" customFormat="1" ht="57">
      <c r="A79" s="16" t="s">
        <v>121</v>
      </c>
      <c r="B79" s="17" t="s">
        <v>821</v>
      </c>
      <c r="C79" s="18" t="s">
        <v>761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27">
        <v>0</v>
      </c>
      <c r="AK79" s="27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</row>
    <row r="80" spans="1:53" s="26" customFormat="1" ht="57">
      <c r="A80" s="16" t="s">
        <v>822</v>
      </c>
      <c r="B80" s="17" t="s">
        <v>823</v>
      </c>
      <c r="C80" s="18" t="s">
        <v>761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27">
        <v>0</v>
      </c>
      <c r="AK80" s="27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</row>
    <row r="81" spans="1:53" s="26" customFormat="1" ht="57">
      <c r="A81" s="16" t="s">
        <v>824</v>
      </c>
      <c r="B81" s="17" t="s">
        <v>825</v>
      </c>
      <c r="C81" s="18" t="s">
        <v>761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27">
        <v>0</v>
      </c>
      <c r="AK81" s="27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</row>
    <row r="82" spans="1:53" s="26" customFormat="1" ht="42.75">
      <c r="A82" s="16" t="s">
        <v>123</v>
      </c>
      <c r="B82" s="17" t="s">
        <v>826</v>
      </c>
      <c r="C82" s="18" t="s">
        <v>761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27">
        <v>0</v>
      </c>
      <c r="AK82" s="27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</row>
    <row r="83" spans="1:53" s="26" customFormat="1" ht="42.75">
      <c r="A83" s="16" t="s">
        <v>125</v>
      </c>
      <c r="B83" s="17" t="s">
        <v>827</v>
      </c>
      <c r="C83" s="18" t="s">
        <v>761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27">
        <v>0</v>
      </c>
      <c r="AK83" s="27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</row>
    <row r="84" spans="1:53" s="26" customFormat="1" ht="28.5">
      <c r="A84" s="16" t="s">
        <v>127</v>
      </c>
      <c r="B84" s="17" t="s">
        <v>828</v>
      </c>
      <c r="C84" s="18" t="s">
        <v>761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27">
        <v>0</v>
      </c>
      <c r="AK84" s="27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</row>
  </sheetData>
  <mergeCells count="47">
    <mergeCell ref="A18:C18"/>
    <mergeCell ref="AR15:AS15"/>
    <mergeCell ref="AT15:AU15"/>
    <mergeCell ref="AV15:AW15"/>
    <mergeCell ref="AX15:AY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A13:A16"/>
    <mergeCell ref="AH15:AI15"/>
    <mergeCell ref="AJ15:AK15"/>
    <mergeCell ref="AL15:AM15"/>
    <mergeCell ref="AN15:AO15"/>
    <mergeCell ref="AP15:AQ15"/>
    <mergeCell ref="B13:B16"/>
    <mergeCell ref="C13:C16"/>
    <mergeCell ref="D13:BA13"/>
    <mergeCell ref="D14:S14"/>
    <mergeCell ref="T14:AE14"/>
    <mergeCell ref="AF14:AK14"/>
    <mergeCell ref="AL14:AO14"/>
    <mergeCell ref="AP14:AU14"/>
    <mergeCell ref="AV14:AY14"/>
    <mergeCell ref="AZ14:BA14"/>
    <mergeCell ref="D15:E15"/>
    <mergeCell ref="F15:G15"/>
    <mergeCell ref="H15:I15"/>
    <mergeCell ref="J15:K15"/>
    <mergeCell ref="L15:M15"/>
    <mergeCell ref="AZ15:BA15"/>
    <mergeCell ref="A3:AS3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4:M24"/>
  <sheetViews>
    <sheetView topLeftCell="A4" workbookViewId="0">
      <selection activeCell="A21" sqref="A21:M21"/>
    </sheetView>
  </sheetViews>
  <sheetFormatPr defaultRowHeight="15"/>
  <cols>
    <col min="1" max="1" width="13.85546875" style="3" customWidth="1"/>
    <col min="2" max="2" width="16.42578125" style="3" customWidth="1"/>
    <col min="3" max="3" width="21.42578125" style="3" customWidth="1"/>
    <col min="4" max="4" width="14.140625" style="3" customWidth="1"/>
    <col min="5" max="5" width="21.42578125" style="3" customWidth="1"/>
    <col min="6" max="6" width="15" style="3" customWidth="1"/>
    <col min="7" max="7" width="15.5703125" style="3" customWidth="1"/>
    <col min="8" max="8" width="16" style="3" customWidth="1"/>
    <col min="9" max="9" width="14.7109375" style="3" customWidth="1"/>
    <col min="10" max="10" width="15.28515625" style="3" customWidth="1"/>
    <col min="11" max="11" width="17.5703125" style="3" customWidth="1"/>
    <col min="12" max="12" width="15.140625" style="3" customWidth="1"/>
    <col min="13" max="13" width="19.7109375" style="3" customWidth="1"/>
    <col min="14" max="16384" width="9.140625" style="3"/>
  </cols>
  <sheetData>
    <row r="4" spans="1:13" s="5" customFormat="1" ht="15.75" customHeight="1">
      <c r="A4" s="91" t="s">
        <v>95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5" customFormat="1" ht="16.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5" customFormat="1" ht="16.5">
      <c r="A6" s="91" t="s">
        <v>23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s="5" customFormat="1" ht="51.75" customHeight="1">
      <c r="A7" s="90" t="s">
        <v>598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5" customFormat="1" ht="16.5">
      <c r="A8" s="90" t="s">
        <v>899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s="5" customFormat="1" ht="38.25" customHeight="1">
      <c r="A9" s="90" t="s">
        <v>876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s="5" customFormat="1" ht="16.5">
      <c r="A10" s="90" t="s">
        <v>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s="5" customFormat="1" ht="16.5">
      <c r="A11" s="90" t="s">
        <v>900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s="5" customFormat="1" ht="16.5">
      <c r="A12" s="90" t="s">
        <v>877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s="5" customFormat="1" ht="16.5">
      <c r="A13" s="90" t="s">
        <v>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4" spans="1:13" s="45" customFormat="1" ht="169.5" customHeight="1">
      <c r="A14" s="86" t="s">
        <v>6</v>
      </c>
      <c r="B14" s="86" t="s">
        <v>7</v>
      </c>
      <c r="C14" s="86" t="s">
        <v>8</v>
      </c>
      <c r="D14" s="86" t="s">
        <v>96</v>
      </c>
      <c r="E14" s="86" t="s">
        <v>97</v>
      </c>
      <c r="F14" s="86" t="s">
        <v>98</v>
      </c>
      <c r="G14" s="86"/>
      <c r="H14" s="86" t="s">
        <v>99</v>
      </c>
      <c r="I14" s="86"/>
      <c r="J14" s="86" t="s">
        <v>100</v>
      </c>
      <c r="K14" s="86"/>
      <c r="L14" s="86" t="s">
        <v>101</v>
      </c>
      <c r="M14" s="86"/>
    </row>
    <row r="15" spans="1:13" s="45" customFormat="1" ht="45">
      <c r="A15" s="86"/>
      <c r="B15" s="86"/>
      <c r="C15" s="86"/>
      <c r="D15" s="86"/>
      <c r="E15" s="86"/>
      <c r="F15" s="61" t="s">
        <v>878</v>
      </c>
      <c r="G15" s="61" t="s">
        <v>879</v>
      </c>
      <c r="H15" s="61" t="s">
        <v>880</v>
      </c>
      <c r="I15" s="61" t="s">
        <v>881</v>
      </c>
      <c r="J15" s="61" t="s">
        <v>882</v>
      </c>
      <c r="K15" s="61" t="s">
        <v>883</v>
      </c>
      <c r="L15" s="61" t="s">
        <v>882</v>
      </c>
      <c r="M15" s="61" t="s">
        <v>884</v>
      </c>
    </row>
    <row r="16" spans="1:13" s="69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</row>
    <row r="17" spans="1:13" s="45" customFormat="1">
      <c r="A17" s="61" t="s">
        <v>20</v>
      </c>
      <c r="B17" s="61" t="s">
        <v>20</v>
      </c>
      <c r="C17" s="61" t="s">
        <v>20</v>
      </c>
      <c r="D17" s="61" t="s">
        <v>20</v>
      </c>
      <c r="E17" s="61" t="s">
        <v>20</v>
      </c>
      <c r="F17" s="61" t="s">
        <v>20</v>
      </c>
      <c r="G17" s="61" t="s">
        <v>20</v>
      </c>
      <c r="H17" s="61" t="s">
        <v>20</v>
      </c>
      <c r="I17" s="61" t="s">
        <v>20</v>
      </c>
      <c r="J17" s="61" t="s">
        <v>20</v>
      </c>
      <c r="K17" s="61" t="s">
        <v>20</v>
      </c>
      <c r="L17" s="61" t="s">
        <v>20</v>
      </c>
      <c r="M17" s="61" t="s">
        <v>20</v>
      </c>
    </row>
    <row r="18" spans="1:13" s="45" customFormat="1">
      <c r="A18" s="75"/>
      <c r="B18" s="75"/>
      <c r="C18" s="75"/>
      <c r="D18" s="75"/>
      <c r="E18" s="75"/>
      <c r="F18" s="61" t="s">
        <v>20</v>
      </c>
      <c r="G18" s="61" t="s">
        <v>20</v>
      </c>
      <c r="H18" s="61" t="s">
        <v>20</v>
      </c>
      <c r="I18" s="61" t="s">
        <v>20</v>
      </c>
      <c r="J18" s="61" t="s">
        <v>20</v>
      </c>
      <c r="K18" s="61" t="s">
        <v>20</v>
      </c>
      <c r="L18" s="61" t="s">
        <v>20</v>
      </c>
      <c r="M18" s="61" t="s">
        <v>20</v>
      </c>
    </row>
    <row r="19" spans="1:13" s="45" customFormat="1" ht="28.5" customHeight="1">
      <c r="A19" s="86" t="s">
        <v>32</v>
      </c>
      <c r="B19" s="86"/>
      <c r="C19" s="86"/>
      <c r="D19" s="61" t="s">
        <v>832</v>
      </c>
      <c r="E19" s="61" t="s">
        <v>832</v>
      </c>
      <c r="F19" s="61" t="s">
        <v>832</v>
      </c>
      <c r="G19" s="61" t="s">
        <v>832</v>
      </c>
      <c r="H19" s="61" t="s">
        <v>832</v>
      </c>
      <c r="I19" s="61" t="s">
        <v>832</v>
      </c>
      <c r="J19" s="61" t="s">
        <v>832</v>
      </c>
      <c r="K19" s="61" t="s">
        <v>832</v>
      </c>
      <c r="L19" s="61" t="s">
        <v>832</v>
      </c>
      <c r="M19" s="61" t="s">
        <v>832</v>
      </c>
    </row>
    <row r="20" spans="1:13" s="45" customFormat="1" ht="28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58.5" customHeight="1">
      <c r="A21" s="115" t="s">
        <v>33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>
      <c r="A22" s="51"/>
    </row>
    <row r="23" spans="1:13">
      <c r="A23" s="51"/>
    </row>
    <row r="24" spans="1:13">
      <c r="A24" s="55"/>
    </row>
  </sheetData>
  <mergeCells count="21">
    <mergeCell ref="A4:M4"/>
    <mergeCell ref="A5:M5"/>
    <mergeCell ref="A6:M6"/>
    <mergeCell ref="A7:M7"/>
    <mergeCell ref="H14:I14"/>
    <mergeCell ref="J14:K14"/>
    <mergeCell ref="L14:M14"/>
    <mergeCell ref="A14:A15"/>
    <mergeCell ref="B14:B15"/>
    <mergeCell ref="C14:C15"/>
    <mergeCell ref="D14:D15"/>
    <mergeCell ref="E14:E15"/>
    <mergeCell ref="F14:G14"/>
    <mergeCell ref="A13:M13"/>
    <mergeCell ref="A21:M21"/>
    <mergeCell ref="A8:M8"/>
    <mergeCell ref="A9:M9"/>
    <mergeCell ref="A10:M10"/>
    <mergeCell ref="A11:M11"/>
    <mergeCell ref="A12:M12"/>
    <mergeCell ref="A19:C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427" workbookViewId="0">
      <selection activeCell="A13" sqref="A13:H13"/>
    </sheetView>
  </sheetViews>
  <sheetFormatPr defaultRowHeight="15"/>
  <cols>
    <col min="1" max="1" width="10" style="70" customWidth="1"/>
    <col min="2" max="2" width="69.5703125" style="3" customWidth="1"/>
    <col min="3" max="3" width="10.42578125" style="3" customWidth="1"/>
    <col min="4" max="4" width="15" style="3" customWidth="1"/>
    <col min="5" max="5" width="20.28515625" style="3" customWidth="1"/>
    <col min="6" max="6" width="11.7109375" style="3" customWidth="1"/>
    <col min="7" max="7" width="12.7109375" style="3" customWidth="1"/>
    <col min="8" max="8" width="27.85546875" style="3" customWidth="1"/>
    <col min="9" max="16384" width="9.140625" style="3"/>
  </cols>
  <sheetData>
    <row r="3" spans="1:10" s="5" customFormat="1" ht="16.5">
      <c r="A3" s="91" t="s">
        <v>894</v>
      </c>
      <c r="B3" s="91"/>
      <c r="C3" s="91"/>
      <c r="D3" s="91"/>
      <c r="E3" s="91"/>
      <c r="F3" s="91"/>
      <c r="G3" s="91"/>
      <c r="H3" s="91"/>
    </row>
    <row r="4" spans="1:10" s="5" customFormat="1" ht="16.5">
      <c r="A4" s="91" t="s">
        <v>1</v>
      </c>
      <c r="B4" s="91"/>
      <c r="C4" s="91"/>
      <c r="D4" s="91"/>
      <c r="E4" s="91"/>
      <c r="F4" s="91"/>
      <c r="G4" s="91"/>
      <c r="H4" s="91"/>
    </row>
    <row r="5" spans="1:10" s="5" customFormat="1" ht="16.5">
      <c r="A5" s="91" t="s">
        <v>23</v>
      </c>
      <c r="B5" s="91"/>
      <c r="C5" s="91"/>
      <c r="D5" s="91"/>
      <c r="E5" s="91"/>
      <c r="F5" s="91"/>
      <c r="G5" s="91"/>
      <c r="H5" s="91"/>
    </row>
    <row r="6" spans="1:10" s="5" customFormat="1" ht="36" customHeight="1">
      <c r="A6" s="90" t="s">
        <v>898</v>
      </c>
      <c r="B6" s="90"/>
      <c r="C6" s="90"/>
      <c r="D6" s="90"/>
      <c r="E6" s="90"/>
      <c r="F6" s="90"/>
      <c r="G6" s="90"/>
      <c r="H6" s="90"/>
    </row>
    <row r="7" spans="1:10" s="5" customFormat="1" ht="16.5">
      <c r="A7" s="116" t="s">
        <v>885</v>
      </c>
      <c r="B7" s="116"/>
      <c r="C7" s="116"/>
      <c r="D7" s="116"/>
      <c r="E7" s="116"/>
      <c r="F7" s="116"/>
      <c r="G7" s="116"/>
      <c r="H7" s="116"/>
    </row>
    <row r="8" spans="1:10" s="5" customFormat="1" ht="16.5">
      <c r="A8" s="116" t="s">
        <v>600</v>
      </c>
      <c r="B8" s="116"/>
      <c r="C8" s="116"/>
      <c r="D8" s="116"/>
      <c r="E8" s="116"/>
      <c r="F8" s="116"/>
      <c r="G8" s="116"/>
      <c r="H8" s="116"/>
    </row>
    <row r="9" spans="1:10" s="5" customFormat="1" ht="16.5">
      <c r="A9" s="116" t="s">
        <v>895</v>
      </c>
      <c r="B9" s="116"/>
      <c r="C9" s="116"/>
      <c r="D9" s="116"/>
      <c r="E9" s="116"/>
      <c r="F9" s="116"/>
      <c r="G9" s="116"/>
      <c r="H9" s="116"/>
    </row>
    <row r="10" spans="1:10" s="5" customFormat="1" ht="16.5">
      <c r="A10" s="117" t="s">
        <v>901</v>
      </c>
      <c r="B10" s="117"/>
      <c r="C10" s="117"/>
      <c r="D10" s="117"/>
      <c r="E10" s="117"/>
      <c r="F10" s="117"/>
      <c r="G10" s="117"/>
      <c r="H10" s="117"/>
    </row>
    <row r="11" spans="1:10" s="5" customFormat="1" ht="16.5">
      <c r="A11" s="122" t="s">
        <v>896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0" s="5" customFormat="1" ht="16.5">
      <c r="A12" s="116" t="s">
        <v>102</v>
      </c>
      <c r="B12" s="116"/>
      <c r="C12" s="116"/>
      <c r="D12" s="116"/>
      <c r="E12" s="116"/>
      <c r="F12" s="116"/>
      <c r="G12" s="116"/>
      <c r="H12" s="116"/>
    </row>
    <row r="13" spans="1:10" s="10" customFormat="1" ht="61.5" customHeight="1">
      <c r="A13" s="123" t="s">
        <v>103</v>
      </c>
      <c r="B13" s="123"/>
      <c r="C13" s="123"/>
      <c r="D13" s="123"/>
      <c r="E13" s="123"/>
      <c r="F13" s="123"/>
      <c r="G13" s="123"/>
      <c r="H13" s="123"/>
    </row>
    <row r="14" spans="1:10" s="43" customFormat="1" ht="90" customHeight="1">
      <c r="A14" s="86" t="s">
        <v>104</v>
      </c>
      <c r="B14" s="86" t="s">
        <v>105</v>
      </c>
      <c r="C14" s="86" t="s">
        <v>106</v>
      </c>
      <c r="D14" s="86" t="s">
        <v>897</v>
      </c>
      <c r="E14" s="86"/>
      <c r="F14" s="86" t="s">
        <v>601</v>
      </c>
      <c r="G14" s="86"/>
      <c r="H14" s="86" t="s">
        <v>26</v>
      </c>
    </row>
    <row r="15" spans="1:10" s="43" customFormat="1" ht="30">
      <c r="A15" s="86"/>
      <c r="B15" s="86"/>
      <c r="C15" s="86"/>
      <c r="D15" s="62" t="s">
        <v>12</v>
      </c>
      <c r="E15" s="62" t="s">
        <v>13</v>
      </c>
      <c r="F15" s="62" t="s">
        <v>599</v>
      </c>
      <c r="G15" s="62" t="s">
        <v>107</v>
      </c>
      <c r="H15" s="86"/>
    </row>
    <row r="16" spans="1:10" s="44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 t="s">
        <v>602</v>
      </c>
      <c r="G16" s="4">
        <v>7</v>
      </c>
      <c r="H16" s="4">
        <v>8</v>
      </c>
    </row>
    <row r="17" spans="1:8" s="10" customFormat="1">
      <c r="A17" s="121" t="s">
        <v>108</v>
      </c>
      <c r="B17" s="121"/>
      <c r="C17" s="121"/>
      <c r="D17" s="121"/>
      <c r="E17" s="121"/>
      <c r="F17" s="121"/>
      <c r="G17" s="121"/>
      <c r="H17" s="121"/>
    </row>
    <row r="18" spans="1:8" s="28" customFormat="1" ht="28.5">
      <c r="A18" s="59" t="s">
        <v>109</v>
      </c>
      <c r="B18" s="6" t="s">
        <v>110</v>
      </c>
      <c r="C18" s="6" t="s">
        <v>111</v>
      </c>
      <c r="D18" s="59" t="s">
        <v>832</v>
      </c>
      <c r="E18" s="31">
        <f>E24+E26+E32</f>
        <v>47.511490609999996</v>
      </c>
      <c r="F18" s="59" t="s">
        <v>315</v>
      </c>
      <c r="G18" s="59" t="s">
        <v>315</v>
      </c>
      <c r="H18" s="59" t="s">
        <v>315</v>
      </c>
    </row>
    <row r="19" spans="1:8" s="10" customFormat="1" ht="30">
      <c r="A19" s="62" t="s">
        <v>112</v>
      </c>
      <c r="B19" s="7" t="s">
        <v>113</v>
      </c>
      <c r="C19" s="7" t="s">
        <v>111</v>
      </c>
      <c r="D19" s="62" t="s">
        <v>832</v>
      </c>
      <c r="E19" s="62" t="s">
        <v>315</v>
      </c>
      <c r="F19" s="62" t="s">
        <v>315</v>
      </c>
      <c r="G19" s="62" t="s">
        <v>315</v>
      </c>
      <c r="H19" s="62" t="s">
        <v>315</v>
      </c>
    </row>
    <row r="20" spans="1:8" s="10" customFormat="1" ht="30">
      <c r="A20" s="62" t="s">
        <v>493</v>
      </c>
      <c r="B20" s="7" t="s">
        <v>114</v>
      </c>
      <c r="C20" s="7" t="s">
        <v>111</v>
      </c>
      <c r="D20" s="62" t="s">
        <v>832</v>
      </c>
      <c r="E20" s="62" t="s">
        <v>315</v>
      </c>
      <c r="F20" s="62" t="s">
        <v>315</v>
      </c>
      <c r="G20" s="62" t="s">
        <v>315</v>
      </c>
      <c r="H20" s="62" t="s">
        <v>315</v>
      </c>
    </row>
    <row r="21" spans="1:8" s="10" customFormat="1" ht="30">
      <c r="A21" s="62" t="s">
        <v>115</v>
      </c>
      <c r="B21" s="7" t="s">
        <v>116</v>
      </c>
      <c r="C21" s="7" t="s">
        <v>111</v>
      </c>
      <c r="D21" s="62" t="s">
        <v>832</v>
      </c>
      <c r="E21" s="62" t="s">
        <v>315</v>
      </c>
      <c r="F21" s="62" t="s">
        <v>315</v>
      </c>
      <c r="G21" s="62" t="s">
        <v>315</v>
      </c>
      <c r="H21" s="62" t="s">
        <v>315</v>
      </c>
    </row>
    <row r="22" spans="1:8" s="10" customFormat="1" ht="30">
      <c r="A22" s="62" t="s">
        <v>117</v>
      </c>
      <c r="B22" s="7" t="s">
        <v>118</v>
      </c>
      <c r="C22" s="7" t="s">
        <v>111</v>
      </c>
      <c r="D22" s="62" t="s">
        <v>832</v>
      </c>
      <c r="E22" s="62" t="s">
        <v>315</v>
      </c>
      <c r="F22" s="62" t="s">
        <v>315</v>
      </c>
      <c r="G22" s="62" t="s">
        <v>315</v>
      </c>
      <c r="H22" s="62" t="s">
        <v>315</v>
      </c>
    </row>
    <row r="23" spans="1:8" s="10" customFormat="1" ht="30">
      <c r="A23" s="62" t="s">
        <v>119</v>
      </c>
      <c r="B23" s="7" t="s">
        <v>120</v>
      </c>
      <c r="C23" s="7" t="s">
        <v>111</v>
      </c>
      <c r="D23" s="62" t="s">
        <v>832</v>
      </c>
      <c r="E23" s="62" t="s">
        <v>315</v>
      </c>
      <c r="F23" s="62" t="s">
        <v>315</v>
      </c>
      <c r="G23" s="62" t="s">
        <v>315</v>
      </c>
      <c r="H23" s="62" t="s">
        <v>315</v>
      </c>
    </row>
    <row r="24" spans="1:8" s="10" customFormat="1" ht="30">
      <c r="A24" s="62" t="s">
        <v>121</v>
      </c>
      <c r="B24" s="7" t="s">
        <v>122</v>
      </c>
      <c r="C24" s="7" t="s">
        <v>111</v>
      </c>
      <c r="D24" s="62" t="s">
        <v>832</v>
      </c>
      <c r="E24" s="32">
        <v>39.18041332</v>
      </c>
      <c r="F24" s="62" t="s">
        <v>315</v>
      </c>
      <c r="G24" s="62" t="s">
        <v>315</v>
      </c>
      <c r="H24" s="62" t="s">
        <v>315</v>
      </c>
    </row>
    <row r="25" spans="1:8" s="10" customFormat="1" ht="30">
      <c r="A25" s="62" t="s">
        <v>123</v>
      </c>
      <c r="B25" s="7" t="s">
        <v>124</v>
      </c>
      <c r="C25" s="7" t="s">
        <v>111</v>
      </c>
      <c r="D25" s="62" t="s">
        <v>832</v>
      </c>
      <c r="E25" s="62" t="s">
        <v>315</v>
      </c>
      <c r="F25" s="62" t="s">
        <v>315</v>
      </c>
      <c r="G25" s="62" t="s">
        <v>315</v>
      </c>
      <c r="H25" s="62" t="s">
        <v>315</v>
      </c>
    </row>
    <row r="26" spans="1:8" s="10" customFormat="1" ht="30">
      <c r="A26" s="62" t="s">
        <v>125</v>
      </c>
      <c r="B26" s="7" t="s">
        <v>126</v>
      </c>
      <c r="C26" s="7" t="s">
        <v>111</v>
      </c>
      <c r="D26" s="62" t="s">
        <v>832</v>
      </c>
      <c r="E26" s="32">
        <v>7.8297118799999996</v>
      </c>
      <c r="F26" s="62" t="s">
        <v>315</v>
      </c>
      <c r="G26" s="62" t="s">
        <v>315</v>
      </c>
      <c r="H26" s="62" t="s">
        <v>315</v>
      </c>
    </row>
    <row r="27" spans="1:8" s="10" customFormat="1" ht="30">
      <c r="A27" s="62" t="s">
        <v>127</v>
      </c>
      <c r="B27" s="7" t="s">
        <v>128</v>
      </c>
      <c r="C27" s="7" t="s">
        <v>111</v>
      </c>
      <c r="D27" s="62" t="s">
        <v>832</v>
      </c>
      <c r="E27" s="62" t="s">
        <v>315</v>
      </c>
      <c r="F27" s="62" t="s">
        <v>315</v>
      </c>
      <c r="G27" s="62" t="s">
        <v>315</v>
      </c>
      <c r="H27" s="62" t="s">
        <v>315</v>
      </c>
    </row>
    <row r="28" spans="1:8" s="10" customFormat="1" ht="30">
      <c r="A28" s="62" t="s">
        <v>129</v>
      </c>
      <c r="B28" s="7" t="s">
        <v>130</v>
      </c>
      <c r="C28" s="7" t="s">
        <v>111</v>
      </c>
      <c r="D28" s="62" t="s">
        <v>832</v>
      </c>
      <c r="E28" s="62" t="s">
        <v>315</v>
      </c>
      <c r="F28" s="62" t="s">
        <v>315</v>
      </c>
      <c r="G28" s="62" t="s">
        <v>315</v>
      </c>
      <c r="H28" s="62" t="s">
        <v>315</v>
      </c>
    </row>
    <row r="29" spans="1:8" s="10" customFormat="1" ht="30">
      <c r="A29" s="62" t="s">
        <v>131</v>
      </c>
      <c r="B29" s="7" t="s">
        <v>132</v>
      </c>
      <c r="C29" s="7" t="s">
        <v>111</v>
      </c>
      <c r="D29" s="62" t="s">
        <v>832</v>
      </c>
      <c r="E29" s="62" t="s">
        <v>315</v>
      </c>
      <c r="F29" s="62" t="s">
        <v>315</v>
      </c>
      <c r="G29" s="62" t="s">
        <v>315</v>
      </c>
      <c r="H29" s="62" t="s">
        <v>315</v>
      </c>
    </row>
    <row r="30" spans="1:8" s="10" customFormat="1" ht="30">
      <c r="A30" s="62" t="s">
        <v>133</v>
      </c>
      <c r="B30" s="7" t="s">
        <v>134</v>
      </c>
      <c r="C30" s="7" t="s">
        <v>111</v>
      </c>
      <c r="D30" s="62" t="s">
        <v>832</v>
      </c>
      <c r="E30" s="62" t="s">
        <v>315</v>
      </c>
      <c r="F30" s="62" t="s">
        <v>315</v>
      </c>
      <c r="G30" s="62" t="s">
        <v>315</v>
      </c>
      <c r="H30" s="62" t="s">
        <v>315</v>
      </c>
    </row>
    <row r="31" spans="1:8" s="10" customFormat="1" ht="30">
      <c r="A31" s="62" t="s">
        <v>135</v>
      </c>
      <c r="B31" s="7" t="s">
        <v>136</v>
      </c>
      <c r="C31" s="7" t="s">
        <v>111</v>
      </c>
      <c r="D31" s="62" t="s">
        <v>832</v>
      </c>
      <c r="E31" s="62" t="s">
        <v>315</v>
      </c>
      <c r="F31" s="62" t="s">
        <v>315</v>
      </c>
      <c r="G31" s="62" t="s">
        <v>315</v>
      </c>
      <c r="H31" s="62" t="s">
        <v>315</v>
      </c>
    </row>
    <row r="32" spans="1:8" s="10" customFormat="1" ht="30">
      <c r="A32" s="62" t="s">
        <v>137</v>
      </c>
      <c r="B32" s="7" t="s">
        <v>138</v>
      </c>
      <c r="C32" s="7" t="s">
        <v>111</v>
      </c>
      <c r="D32" s="62" t="s">
        <v>832</v>
      </c>
      <c r="E32" s="34">
        <v>0.50136541000000001</v>
      </c>
      <c r="F32" s="62" t="s">
        <v>315</v>
      </c>
      <c r="G32" s="62" t="s">
        <v>315</v>
      </c>
      <c r="H32" s="62" t="s">
        <v>315</v>
      </c>
    </row>
    <row r="33" spans="1:10" s="28" customFormat="1" ht="28.5">
      <c r="A33" s="59" t="s">
        <v>565</v>
      </c>
      <c r="B33" s="6" t="s">
        <v>139</v>
      </c>
      <c r="C33" s="6" t="s">
        <v>111</v>
      </c>
      <c r="D33" s="59" t="s">
        <v>832</v>
      </c>
      <c r="E33" s="31">
        <f>E48+E57+E63+E64+E65+E68</f>
        <v>44.535839920000001</v>
      </c>
      <c r="F33" s="59" t="s">
        <v>315</v>
      </c>
      <c r="G33" s="59" t="s">
        <v>315</v>
      </c>
      <c r="H33" s="59" t="s">
        <v>315</v>
      </c>
    </row>
    <row r="34" spans="1:10" s="10" customFormat="1" ht="30">
      <c r="A34" s="62" t="s">
        <v>140</v>
      </c>
      <c r="B34" s="7" t="s">
        <v>603</v>
      </c>
      <c r="C34" s="7" t="s">
        <v>111</v>
      </c>
      <c r="D34" s="62" t="s">
        <v>832</v>
      </c>
      <c r="E34" s="62" t="s">
        <v>315</v>
      </c>
      <c r="F34" s="62" t="s">
        <v>315</v>
      </c>
      <c r="G34" s="62" t="s">
        <v>315</v>
      </c>
      <c r="H34" s="62" t="s">
        <v>315</v>
      </c>
    </row>
    <row r="35" spans="1:10" s="10" customFormat="1" ht="30">
      <c r="A35" s="62" t="s">
        <v>141</v>
      </c>
      <c r="B35" s="7" t="s">
        <v>114</v>
      </c>
      <c r="C35" s="7" t="s">
        <v>111</v>
      </c>
      <c r="D35" s="62" t="s">
        <v>832</v>
      </c>
      <c r="E35" s="62" t="s">
        <v>315</v>
      </c>
      <c r="F35" s="62" t="s">
        <v>315</v>
      </c>
      <c r="G35" s="62" t="s">
        <v>315</v>
      </c>
      <c r="H35" s="62" t="s">
        <v>315</v>
      </c>
    </row>
    <row r="36" spans="1:10" s="10" customFormat="1" ht="30">
      <c r="A36" s="62" t="s">
        <v>142</v>
      </c>
      <c r="B36" s="7" t="s">
        <v>116</v>
      </c>
      <c r="C36" s="7" t="s">
        <v>111</v>
      </c>
      <c r="D36" s="62" t="s">
        <v>832</v>
      </c>
      <c r="E36" s="62" t="s">
        <v>315</v>
      </c>
      <c r="F36" s="62" t="s">
        <v>315</v>
      </c>
      <c r="G36" s="62" t="s">
        <v>315</v>
      </c>
      <c r="H36" s="62" t="s">
        <v>315</v>
      </c>
    </row>
    <row r="37" spans="1:10" s="10" customFormat="1" ht="30">
      <c r="A37" s="62" t="s">
        <v>143</v>
      </c>
      <c r="B37" s="7" t="s">
        <v>118</v>
      </c>
      <c r="C37" s="7" t="s">
        <v>111</v>
      </c>
      <c r="D37" s="62" t="s">
        <v>832</v>
      </c>
      <c r="E37" s="62" t="s">
        <v>315</v>
      </c>
      <c r="F37" s="62" t="s">
        <v>315</v>
      </c>
      <c r="G37" s="62" t="s">
        <v>315</v>
      </c>
      <c r="H37" s="62" t="s">
        <v>315</v>
      </c>
    </row>
    <row r="38" spans="1:10" s="10" customFormat="1" ht="30">
      <c r="A38" s="62" t="s">
        <v>144</v>
      </c>
      <c r="B38" s="7" t="s">
        <v>120</v>
      </c>
      <c r="C38" s="7" t="s">
        <v>111</v>
      </c>
      <c r="D38" s="62" t="s">
        <v>832</v>
      </c>
      <c r="E38" s="62" t="s">
        <v>315</v>
      </c>
      <c r="F38" s="62" t="s">
        <v>315</v>
      </c>
      <c r="G38" s="62" t="s">
        <v>315</v>
      </c>
      <c r="H38" s="62" t="s">
        <v>315</v>
      </c>
    </row>
    <row r="39" spans="1:10" s="10" customFormat="1" ht="30">
      <c r="A39" s="62" t="s">
        <v>145</v>
      </c>
      <c r="B39" s="7" t="s">
        <v>122</v>
      </c>
      <c r="C39" s="7" t="s">
        <v>111</v>
      </c>
      <c r="D39" s="62" t="s">
        <v>832</v>
      </c>
      <c r="E39" s="32">
        <f>4.92513+4.76751+11.86437+2.49541+0.37899+0.44822+3.58942+0.84653+0.05138+1.06179+0.28763+9.34035887+0.06764</f>
        <v>40.124378870000001</v>
      </c>
      <c r="F39" s="62" t="s">
        <v>315</v>
      </c>
      <c r="G39" s="62" t="s">
        <v>315</v>
      </c>
      <c r="H39" s="62" t="s">
        <v>315</v>
      </c>
      <c r="J39" s="72"/>
    </row>
    <row r="40" spans="1:10" s="10" customFormat="1" ht="30">
      <c r="A40" s="62" t="s">
        <v>146</v>
      </c>
      <c r="B40" s="7" t="s">
        <v>124</v>
      </c>
      <c r="C40" s="7" t="s">
        <v>111</v>
      </c>
      <c r="D40" s="62" t="s">
        <v>832</v>
      </c>
      <c r="E40" s="62" t="s">
        <v>315</v>
      </c>
      <c r="F40" s="62" t="s">
        <v>315</v>
      </c>
      <c r="G40" s="62" t="s">
        <v>315</v>
      </c>
      <c r="H40" s="62" t="s">
        <v>315</v>
      </c>
    </row>
    <row r="41" spans="1:10" s="10" customFormat="1" ht="30">
      <c r="A41" s="62" t="s">
        <v>147</v>
      </c>
      <c r="B41" s="7" t="s">
        <v>126</v>
      </c>
      <c r="C41" s="7" t="s">
        <v>111</v>
      </c>
      <c r="D41" s="62" t="s">
        <v>832</v>
      </c>
      <c r="E41" s="32">
        <f>0.31712242+0.09640522+0.24385184+0.02997967+1.98654096+0.015376+0.15633842+0.29010601+1.21763085+0.05809965</f>
        <v>4.4114510400000002</v>
      </c>
      <c r="F41" s="62" t="s">
        <v>315</v>
      </c>
      <c r="G41" s="62" t="s">
        <v>315</v>
      </c>
      <c r="H41" s="62" t="s">
        <v>315</v>
      </c>
      <c r="J41" s="72"/>
    </row>
    <row r="42" spans="1:10" s="10" customFormat="1" ht="30">
      <c r="A42" s="62" t="s">
        <v>148</v>
      </c>
      <c r="B42" s="7" t="s">
        <v>128</v>
      </c>
      <c r="C42" s="7" t="s">
        <v>111</v>
      </c>
      <c r="D42" s="62" t="s">
        <v>832</v>
      </c>
      <c r="E42" s="62" t="s">
        <v>315</v>
      </c>
      <c r="F42" s="62" t="s">
        <v>315</v>
      </c>
      <c r="G42" s="62" t="s">
        <v>315</v>
      </c>
      <c r="H42" s="62" t="s">
        <v>315</v>
      </c>
    </row>
    <row r="43" spans="1:10" s="10" customFormat="1" ht="30">
      <c r="A43" s="62" t="s">
        <v>149</v>
      </c>
      <c r="B43" s="7" t="s">
        <v>130</v>
      </c>
      <c r="C43" s="7" t="s">
        <v>111</v>
      </c>
      <c r="D43" s="62" t="s">
        <v>832</v>
      </c>
      <c r="E43" s="62" t="s">
        <v>315</v>
      </c>
      <c r="F43" s="62" t="s">
        <v>315</v>
      </c>
      <c r="G43" s="62" t="s">
        <v>315</v>
      </c>
      <c r="H43" s="62" t="s">
        <v>315</v>
      </c>
    </row>
    <row r="44" spans="1:10" s="10" customFormat="1" ht="30">
      <c r="A44" s="62" t="s">
        <v>150</v>
      </c>
      <c r="B44" s="7" t="s">
        <v>132</v>
      </c>
      <c r="C44" s="7" t="s">
        <v>111</v>
      </c>
      <c r="D44" s="62" t="s">
        <v>832</v>
      </c>
      <c r="E44" s="62" t="s">
        <v>315</v>
      </c>
      <c r="F44" s="62" t="s">
        <v>315</v>
      </c>
      <c r="G44" s="62" t="s">
        <v>315</v>
      </c>
      <c r="H44" s="62" t="s">
        <v>315</v>
      </c>
    </row>
    <row r="45" spans="1:10" s="10" customFormat="1" ht="30">
      <c r="A45" s="62" t="s">
        <v>151</v>
      </c>
      <c r="B45" s="7" t="s">
        <v>134</v>
      </c>
      <c r="C45" s="7" t="s">
        <v>111</v>
      </c>
      <c r="D45" s="62" t="s">
        <v>832</v>
      </c>
      <c r="E45" s="62" t="s">
        <v>315</v>
      </c>
      <c r="F45" s="62" t="s">
        <v>315</v>
      </c>
      <c r="G45" s="62" t="s">
        <v>315</v>
      </c>
      <c r="H45" s="62" t="s">
        <v>315</v>
      </c>
    </row>
    <row r="46" spans="1:10" s="10" customFormat="1" ht="30">
      <c r="A46" s="62" t="s">
        <v>152</v>
      </c>
      <c r="B46" s="7" t="s">
        <v>136</v>
      </c>
      <c r="C46" s="7" t="s">
        <v>111</v>
      </c>
      <c r="D46" s="62" t="s">
        <v>832</v>
      </c>
      <c r="E46" s="62" t="s">
        <v>315</v>
      </c>
      <c r="F46" s="62" t="s">
        <v>315</v>
      </c>
      <c r="G46" s="62" t="s">
        <v>315</v>
      </c>
      <c r="H46" s="62" t="s">
        <v>315</v>
      </c>
    </row>
    <row r="47" spans="1:10" s="10" customFormat="1" ht="30">
      <c r="A47" s="62" t="s">
        <v>153</v>
      </c>
      <c r="B47" s="7" t="s">
        <v>138</v>
      </c>
      <c r="C47" s="7" t="s">
        <v>111</v>
      </c>
      <c r="D47" s="62" t="s">
        <v>832</v>
      </c>
      <c r="E47" s="34" t="s">
        <v>315</v>
      </c>
      <c r="F47" s="62" t="s">
        <v>315</v>
      </c>
      <c r="G47" s="62" t="s">
        <v>315</v>
      </c>
      <c r="H47" s="62" t="s">
        <v>315</v>
      </c>
    </row>
    <row r="48" spans="1:10" s="28" customFormat="1" ht="28.5">
      <c r="A48" s="59" t="s">
        <v>154</v>
      </c>
      <c r="B48" s="6" t="s">
        <v>155</v>
      </c>
      <c r="C48" s="6" t="s">
        <v>111</v>
      </c>
      <c r="D48" s="59" t="s">
        <v>832</v>
      </c>
      <c r="E48" s="35">
        <f>E52+E55</f>
        <v>16.563531670000003</v>
      </c>
      <c r="F48" s="59" t="s">
        <v>315</v>
      </c>
      <c r="G48" s="59" t="s">
        <v>315</v>
      </c>
      <c r="H48" s="59" t="s">
        <v>315</v>
      </c>
    </row>
    <row r="49" spans="1:8" s="10" customFormat="1" ht="30">
      <c r="A49" s="62" t="s">
        <v>141</v>
      </c>
      <c r="B49" s="7" t="s">
        <v>156</v>
      </c>
      <c r="C49" s="7" t="s">
        <v>111</v>
      </c>
      <c r="D49" s="62" t="s">
        <v>832</v>
      </c>
      <c r="E49" s="62" t="s">
        <v>315</v>
      </c>
      <c r="F49" s="62" t="s">
        <v>315</v>
      </c>
      <c r="G49" s="62" t="s">
        <v>315</v>
      </c>
      <c r="H49" s="62" t="s">
        <v>315</v>
      </c>
    </row>
    <row r="50" spans="1:8" s="10" customFormat="1" ht="30">
      <c r="A50" s="62" t="s">
        <v>142</v>
      </c>
      <c r="B50" s="7" t="s">
        <v>157</v>
      </c>
      <c r="C50" s="7" t="s">
        <v>111</v>
      </c>
      <c r="D50" s="62" t="s">
        <v>832</v>
      </c>
      <c r="E50" s="62" t="s">
        <v>315</v>
      </c>
      <c r="F50" s="62" t="s">
        <v>315</v>
      </c>
      <c r="G50" s="62" t="s">
        <v>315</v>
      </c>
      <c r="H50" s="62" t="s">
        <v>315</v>
      </c>
    </row>
    <row r="51" spans="1:8" s="10" customFormat="1" ht="30">
      <c r="A51" s="62" t="s">
        <v>158</v>
      </c>
      <c r="B51" s="7" t="s">
        <v>159</v>
      </c>
      <c r="C51" s="7" t="s">
        <v>111</v>
      </c>
      <c r="D51" s="62" t="s">
        <v>832</v>
      </c>
      <c r="E51" s="62" t="s">
        <v>315</v>
      </c>
      <c r="F51" s="62" t="s">
        <v>315</v>
      </c>
      <c r="G51" s="62" t="s">
        <v>315</v>
      </c>
      <c r="H51" s="62" t="s">
        <v>315</v>
      </c>
    </row>
    <row r="52" spans="1:8" s="10" customFormat="1" ht="30">
      <c r="A52" s="62" t="s">
        <v>160</v>
      </c>
      <c r="B52" s="7" t="s">
        <v>161</v>
      </c>
      <c r="C52" s="7" t="s">
        <v>111</v>
      </c>
      <c r="D52" s="62" t="s">
        <v>832</v>
      </c>
      <c r="E52" s="32">
        <f>3.23677102+0.00934003+0.00723131+1.56868165+0.00904328+0.00664092+1.56330716+0.00699222+0.00626225+0.5735947+0.00628452+0.00545198+0.79924172+0.00710418+0.00686486+1.24297787+0.00780187+0.00650248+0.00174704+0.00166941+0.0016271+0.02671033+0.01939165+0.00368324+0.01739322+0.03363719+0.01894708+0.00838931+0.00567891+0.01066786+0.00966752+0.0065625+0.01278303+0.01265278+0.00283359+0.00580006+0.01928284+0.01691419+0.01260149+0.00808355+0.01355096+0.06764</f>
        <v>9.4080088700000033</v>
      </c>
      <c r="F52" s="62" t="s">
        <v>315</v>
      </c>
      <c r="G52" s="62" t="s">
        <v>315</v>
      </c>
      <c r="H52" s="62" t="s">
        <v>315</v>
      </c>
    </row>
    <row r="53" spans="1:8" s="10" customFormat="1" ht="30">
      <c r="A53" s="62" t="s">
        <v>162</v>
      </c>
      <c r="B53" s="7" t="s">
        <v>163</v>
      </c>
      <c r="C53" s="7" t="s">
        <v>111</v>
      </c>
      <c r="D53" s="62" t="s">
        <v>832</v>
      </c>
      <c r="E53" s="62" t="s">
        <v>315</v>
      </c>
      <c r="F53" s="62" t="s">
        <v>315</v>
      </c>
      <c r="G53" s="62" t="s">
        <v>315</v>
      </c>
      <c r="H53" s="62" t="s">
        <v>315</v>
      </c>
    </row>
    <row r="54" spans="1:8" s="10" customFormat="1" ht="30">
      <c r="A54" s="62" t="s">
        <v>164</v>
      </c>
      <c r="B54" s="7" t="s">
        <v>165</v>
      </c>
      <c r="C54" s="7" t="s">
        <v>111</v>
      </c>
      <c r="D54" s="62" t="s">
        <v>832</v>
      </c>
      <c r="E54" s="62" t="s">
        <v>315</v>
      </c>
      <c r="F54" s="62" t="s">
        <v>315</v>
      </c>
      <c r="G54" s="62" t="s">
        <v>315</v>
      </c>
      <c r="H54" s="62" t="s">
        <v>315</v>
      </c>
    </row>
    <row r="55" spans="1:8" s="10" customFormat="1" ht="30">
      <c r="A55" s="62" t="s">
        <v>143</v>
      </c>
      <c r="B55" s="7" t="s">
        <v>166</v>
      </c>
      <c r="C55" s="7" t="s">
        <v>111</v>
      </c>
      <c r="D55" s="62" t="s">
        <v>832</v>
      </c>
      <c r="E55" s="32">
        <f>0.24385184+1.98654096+4.92513</f>
        <v>7.1555228</v>
      </c>
      <c r="F55" s="62" t="s">
        <v>315</v>
      </c>
      <c r="G55" s="62" t="s">
        <v>315</v>
      </c>
      <c r="H55" s="62" t="s">
        <v>315</v>
      </c>
    </row>
    <row r="56" spans="1:8" s="10" customFormat="1" ht="30">
      <c r="A56" s="62" t="s">
        <v>167</v>
      </c>
      <c r="B56" s="7" t="s">
        <v>168</v>
      </c>
      <c r="C56" s="7" t="s">
        <v>111</v>
      </c>
      <c r="D56" s="62" t="s">
        <v>832</v>
      </c>
      <c r="E56" s="62" t="s">
        <v>315</v>
      </c>
      <c r="F56" s="62" t="s">
        <v>315</v>
      </c>
      <c r="G56" s="62" t="s">
        <v>315</v>
      </c>
      <c r="H56" s="62" t="s">
        <v>315</v>
      </c>
    </row>
    <row r="57" spans="1:8" s="28" customFormat="1" ht="28.5">
      <c r="A57" s="59" t="s">
        <v>169</v>
      </c>
      <c r="B57" s="6" t="s">
        <v>170</v>
      </c>
      <c r="C57" s="6" t="s">
        <v>111</v>
      </c>
      <c r="D57" s="59" t="s">
        <v>832</v>
      </c>
      <c r="E57" s="35">
        <f>E62+E58+E59</f>
        <v>7.276612179999999</v>
      </c>
      <c r="F57" s="59" t="s">
        <v>315</v>
      </c>
      <c r="G57" s="59" t="s">
        <v>315</v>
      </c>
      <c r="H57" s="59" t="s">
        <v>315</v>
      </c>
    </row>
    <row r="58" spans="1:8" s="10" customFormat="1" ht="30">
      <c r="A58" s="62" t="s">
        <v>171</v>
      </c>
      <c r="B58" s="7" t="s">
        <v>172</v>
      </c>
      <c r="C58" s="7" t="s">
        <v>111</v>
      </c>
      <c r="D58" s="62" t="s">
        <v>832</v>
      </c>
      <c r="E58" s="32">
        <v>0.84653</v>
      </c>
      <c r="F58" s="62" t="s">
        <v>315</v>
      </c>
      <c r="G58" s="62" t="s">
        <v>315</v>
      </c>
      <c r="H58" s="62" t="s">
        <v>315</v>
      </c>
    </row>
    <row r="59" spans="1:8" s="10" customFormat="1" ht="30">
      <c r="A59" s="62" t="s">
        <v>173</v>
      </c>
      <c r="B59" s="7" t="s">
        <v>174</v>
      </c>
      <c r="C59" s="7" t="s">
        <v>111</v>
      </c>
      <c r="D59" s="62" t="s">
        <v>832</v>
      </c>
      <c r="E59" s="32">
        <v>5.1380000000000002E-2</v>
      </c>
      <c r="F59" s="62" t="s">
        <v>315</v>
      </c>
      <c r="G59" s="62" t="s">
        <v>315</v>
      </c>
      <c r="H59" s="62" t="s">
        <v>315</v>
      </c>
    </row>
    <row r="60" spans="1:8" s="10" customFormat="1" ht="30">
      <c r="A60" s="62" t="s">
        <v>175</v>
      </c>
      <c r="B60" s="7" t="s">
        <v>176</v>
      </c>
      <c r="C60" s="7" t="s">
        <v>111</v>
      </c>
      <c r="D60" s="62" t="s">
        <v>832</v>
      </c>
      <c r="E60" s="62" t="s">
        <v>315</v>
      </c>
      <c r="F60" s="62" t="s">
        <v>315</v>
      </c>
      <c r="G60" s="62" t="s">
        <v>315</v>
      </c>
      <c r="H60" s="62" t="s">
        <v>315</v>
      </c>
    </row>
    <row r="61" spans="1:8" s="10" customFormat="1" ht="30">
      <c r="A61" s="62" t="s">
        <v>177</v>
      </c>
      <c r="B61" s="7" t="s">
        <v>178</v>
      </c>
      <c r="C61" s="7" t="s">
        <v>111</v>
      </c>
      <c r="D61" s="62" t="s">
        <v>832</v>
      </c>
      <c r="E61" s="62" t="s">
        <v>315</v>
      </c>
      <c r="F61" s="62" t="s">
        <v>315</v>
      </c>
      <c r="G61" s="62" t="s">
        <v>315</v>
      </c>
      <c r="H61" s="62" t="s">
        <v>315</v>
      </c>
    </row>
    <row r="62" spans="1:8" s="10" customFormat="1" ht="30">
      <c r="A62" s="62" t="s">
        <v>179</v>
      </c>
      <c r="B62" s="7" t="s">
        <v>180</v>
      </c>
      <c r="C62" s="7" t="s">
        <v>111</v>
      </c>
      <c r="D62" s="62" t="s">
        <v>832</v>
      </c>
      <c r="E62" s="32">
        <f>0.02997967+0.015376+4.76751+0.29010601+1.21763085+0.05809965</f>
        <v>6.3787021799999994</v>
      </c>
      <c r="F62" s="62" t="s">
        <v>315</v>
      </c>
      <c r="G62" s="62" t="s">
        <v>315</v>
      </c>
      <c r="H62" s="62" t="s">
        <v>315</v>
      </c>
    </row>
    <row r="63" spans="1:8" s="28" customFormat="1" ht="28.5">
      <c r="A63" s="59" t="s">
        <v>181</v>
      </c>
      <c r="B63" s="6" t="s">
        <v>182</v>
      </c>
      <c r="C63" s="6" t="s">
        <v>111</v>
      </c>
      <c r="D63" s="59" t="s">
        <v>832</v>
      </c>
      <c r="E63" s="35">
        <f>0.31712243+0.09640522+11.86437+2.49541</f>
        <v>14.77330765</v>
      </c>
      <c r="F63" s="59" t="s">
        <v>315</v>
      </c>
      <c r="G63" s="59" t="s">
        <v>315</v>
      </c>
      <c r="H63" s="59" t="s">
        <v>315</v>
      </c>
    </row>
    <row r="64" spans="1:8" s="28" customFormat="1" ht="28.5">
      <c r="A64" s="59" t="s">
        <v>183</v>
      </c>
      <c r="B64" s="6" t="s">
        <v>184</v>
      </c>
      <c r="C64" s="6" t="s">
        <v>111</v>
      </c>
      <c r="D64" s="59" t="s">
        <v>832</v>
      </c>
      <c r="E64" s="31">
        <v>3.5894200000000001</v>
      </c>
      <c r="F64" s="59" t="s">
        <v>315</v>
      </c>
      <c r="G64" s="59" t="s">
        <v>315</v>
      </c>
      <c r="H64" s="59" t="s">
        <v>315</v>
      </c>
    </row>
    <row r="65" spans="1:8" s="28" customFormat="1" ht="28.5">
      <c r="A65" s="59" t="s">
        <v>185</v>
      </c>
      <c r="B65" s="6" t="s">
        <v>186</v>
      </c>
      <c r="C65" s="6" t="s">
        <v>111</v>
      </c>
      <c r="D65" s="59" t="s">
        <v>832</v>
      </c>
      <c r="E65" s="35">
        <f>E67+E66</f>
        <v>0.44822000000000001</v>
      </c>
      <c r="F65" s="59" t="s">
        <v>315</v>
      </c>
      <c r="G65" s="59" t="s">
        <v>315</v>
      </c>
      <c r="H65" s="59" t="s">
        <v>315</v>
      </c>
    </row>
    <row r="66" spans="1:8" s="10" customFormat="1" ht="30">
      <c r="A66" s="62" t="s">
        <v>187</v>
      </c>
      <c r="B66" s="7" t="s">
        <v>188</v>
      </c>
      <c r="C66" s="7" t="s">
        <v>111</v>
      </c>
      <c r="D66" s="62" t="s">
        <v>832</v>
      </c>
      <c r="E66" s="32">
        <v>4.1980000000000003E-2</v>
      </c>
      <c r="F66" s="62" t="s">
        <v>315</v>
      </c>
      <c r="G66" s="62" t="s">
        <v>315</v>
      </c>
      <c r="H66" s="62" t="s">
        <v>315</v>
      </c>
    </row>
    <row r="67" spans="1:8" s="10" customFormat="1" ht="30">
      <c r="A67" s="62" t="s">
        <v>189</v>
      </c>
      <c r="B67" s="7" t="s">
        <v>190</v>
      </c>
      <c r="C67" s="7" t="s">
        <v>111</v>
      </c>
      <c r="D67" s="62" t="s">
        <v>832</v>
      </c>
      <c r="E67" s="32">
        <v>0.40623999999999999</v>
      </c>
      <c r="F67" s="62" t="s">
        <v>315</v>
      </c>
      <c r="G67" s="62" t="s">
        <v>315</v>
      </c>
      <c r="H67" s="62" t="s">
        <v>315</v>
      </c>
    </row>
    <row r="68" spans="1:8" s="28" customFormat="1" ht="28.5">
      <c r="A68" s="59" t="s">
        <v>191</v>
      </c>
      <c r="B68" s="6" t="s">
        <v>192</v>
      </c>
      <c r="C68" s="6" t="s">
        <v>111</v>
      </c>
      <c r="D68" s="59" t="s">
        <v>832</v>
      </c>
      <c r="E68" s="35">
        <f>E69+E70</f>
        <v>1.88474842</v>
      </c>
      <c r="F68" s="59" t="s">
        <v>315</v>
      </c>
      <c r="G68" s="59" t="s">
        <v>315</v>
      </c>
      <c r="H68" s="59" t="s">
        <v>315</v>
      </c>
    </row>
    <row r="69" spans="1:8" s="10" customFormat="1" ht="30">
      <c r="A69" s="62" t="s">
        <v>193</v>
      </c>
      <c r="B69" s="7" t="s">
        <v>194</v>
      </c>
      <c r="C69" s="7" t="s">
        <v>111</v>
      </c>
      <c r="D69" s="62" t="s">
        <v>832</v>
      </c>
      <c r="E69" s="32">
        <f>0.15633842+0.37899+0.28763</f>
        <v>0.82295841999999997</v>
      </c>
      <c r="F69" s="62" t="s">
        <v>315</v>
      </c>
      <c r="G69" s="62" t="s">
        <v>315</v>
      </c>
      <c r="H69" s="62" t="s">
        <v>315</v>
      </c>
    </row>
    <row r="70" spans="1:8" s="10" customFormat="1" ht="30">
      <c r="A70" s="62" t="s">
        <v>195</v>
      </c>
      <c r="B70" s="7" t="s">
        <v>196</v>
      </c>
      <c r="C70" s="7" t="s">
        <v>111</v>
      </c>
      <c r="D70" s="62" t="s">
        <v>832</v>
      </c>
      <c r="E70" s="32">
        <v>1.06179</v>
      </c>
      <c r="F70" s="62" t="s">
        <v>315</v>
      </c>
      <c r="G70" s="62" t="s">
        <v>315</v>
      </c>
      <c r="H70" s="62" t="s">
        <v>315</v>
      </c>
    </row>
    <row r="71" spans="1:8" s="10" customFormat="1" ht="30">
      <c r="A71" s="62" t="s">
        <v>197</v>
      </c>
      <c r="B71" s="7" t="s">
        <v>198</v>
      </c>
      <c r="C71" s="7" t="s">
        <v>111</v>
      </c>
      <c r="D71" s="62" t="s">
        <v>832</v>
      </c>
      <c r="E71" s="62" t="s">
        <v>315</v>
      </c>
      <c r="F71" s="62" t="s">
        <v>315</v>
      </c>
      <c r="G71" s="62" t="s">
        <v>315</v>
      </c>
      <c r="H71" s="62" t="s">
        <v>315</v>
      </c>
    </row>
    <row r="72" spans="1:8" s="28" customFormat="1" ht="28.5">
      <c r="A72" s="59" t="s">
        <v>199</v>
      </c>
      <c r="B72" s="6" t="s">
        <v>200</v>
      </c>
      <c r="C72" s="6" t="s">
        <v>111</v>
      </c>
      <c r="D72" s="59" t="s">
        <v>832</v>
      </c>
      <c r="E72" s="59" t="s">
        <v>315</v>
      </c>
      <c r="F72" s="59" t="s">
        <v>315</v>
      </c>
      <c r="G72" s="59" t="s">
        <v>315</v>
      </c>
      <c r="H72" s="59" t="s">
        <v>315</v>
      </c>
    </row>
    <row r="73" spans="1:8" s="10" customFormat="1" ht="30">
      <c r="A73" s="62" t="s">
        <v>201</v>
      </c>
      <c r="B73" s="7" t="s">
        <v>202</v>
      </c>
      <c r="C73" s="7" t="s">
        <v>111</v>
      </c>
      <c r="D73" s="62" t="s">
        <v>832</v>
      </c>
      <c r="E73" s="62" t="s">
        <v>315</v>
      </c>
      <c r="F73" s="62" t="s">
        <v>315</v>
      </c>
      <c r="G73" s="62" t="s">
        <v>315</v>
      </c>
      <c r="H73" s="62" t="s">
        <v>315</v>
      </c>
    </row>
    <row r="74" spans="1:8" s="10" customFormat="1" ht="30">
      <c r="A74" s="62" t="s">
        <v>203</v>
      </c>
      <c r="B74" s="7" t="s">
        <v>204</v>
      </c>
      <c r="C74" s="7" t="s">
        <v>111</v>
      </c>
      <c r="D74" s="62" t="s">
        <v>832</v>
      </c>
      <c r="E74" s="62" t="s">
        <v>315</v>
      </c>
      <c r="F74" s="62" t="s">
        <v>315</v>
      </c>
      <c r="G74" s="62" t="s">
        <v>315</v>
      </c>
      <c r="H74" s="62" t="s">
        <v>315</v>
      </c>
    </row>
    <row r="75" spans="1:8" s="10" customFormat="1" ht="30">
      <c r="A75" s="62" t="s">
        <v>205</v>
      </c>
      <c r="B75" s="7" t="s">
        <v>206</v>
      </c>
      <c r="C75" s="7" t="s">
        <v>111</v>
      </c>
      <c r="D75" s="62" t="s">
        <v>832</v>
      </c>
      <c r="E75" s="62" t="s">
        <v>315</v>
      </c>
      <c r="F75" s="62" t="s">
        <v>315</v>
      </c>
      <c r="G75" s="62" t="s">
        <v>315</v>
      </c>
      <c r="H75" s="62" t="s">
        <v>315</v>
      </c>
    </row>
    <row r="76" spans="1:8" s="28" customFormat="1" ht="28.5">
      <c r="A76" s="59" t="s">
        <v>207</v>
      </c>
      <c r="B76" s="6" t="s">
        <v>604</v>
      </c>
      <c r="C76" s="6" t="s">
        <v>111</v>
      </c>
      <c r="D76" s="59" t="s">
        <v>832</v>
      </c>
      <c r="E76" s="31">
        <f>E18-E33</f>
        <v>2.9756506899999948</v>
      </c>
      <c r="F76" s="59" t="s">
        <v>315</v>
      </c>
      <c r="G76" s="59" t="s">
        <v>315</v>
      </c>
      <c r="H76" s="59" t="s">
        <v>315</v>
      </c>
    </row>
    <row r="77" spans="1:8" s="10" customFormat="1" ht="30">
      <c r="A77" s="62" t="s">
        <v>208</v>
      </c>
      <c r="B77" s="7" t="s">
        <v>113</v>
      </c>
      <c r="C77" s="7" t="s">
        <v>111</v>
      </c>
      <c r="D77" s="62" t="s">
        <v>832</v>
      </c>
      <c r="E77" s="62" t="s">
        <v>315</v>
      </c>
      <c r="F77" s="62" t="s">
        <v>315</v>
      </c>
      <c r="G77" s="62" t="s">
        <v>315</v>
      </c>
      <c r="H77" s="62" t="s">
        <v>315</v>
      </c>
    </row>
    <row r="78" spans="1:8" s="10" customFormat="1" ht="30">
      <c r="A78" s="62" t="s">
        <v>209</v>
      </c>
      <c r="B78" s="7" t="s">
        <v>114</v>
      </c>
      <c r="C78" s="7" t="s">
        <v>111</v>
      </c>
      <c r="D78" s="62" t="s">
        <v>832</v>
      </c>
      <c r="E78" s="62" t="s">
        <v>315</v>
      </c>
      <c r="F78" s="62" t="s">
        <v>315</v>
      </c>
      <c r="G78" s="62" t="s">
        <v>315</v>
      </c>
      <c r="H78" s="62" t="s">
        <v>315</v>
      </c>
    </row>
    <row r="79" spans="1:8" s="10" customFormat="1" ht="30">
      <c r="A79" s="62" t="s">
        <v>210</v>
      </c>
      <c r="B79" s="7" t="s">
        <v>116</v>
      </c>
      <c r="C79" s="7" t="s">
        <v>111</v>
      </c>
      <c r="D79" s="62" t="s">
        <v>832</v>
      </c>
      <c r="E79" s="62" t="s">
        <v>315</v>
      </c>
      <c r="F79" s="62" t="s">
        <v>315</v>
      </c>
      <c r="G79" s="62" t="s">
        <v>315</v>
      </c>
      <c r="H79" s="62" t="s">
        <v>315</v>
      </c>
    </row>
    <row r="80" spans="1:8" s="10" customFormat="1" ht="30">
      <c r="A80" s="62" t="s">
        <v>211</v>
      </c>
      <c r="B80" s="7" t="s">
        <v>118</v>
      </c>
      <c r="C80" s="7" t="s">
        <v>111</v>
      </c>
      <c r="D80" s="62" t="s">
        <v>832</v>
      </c>
      <c r="E80" s="62" t="s">
        <v>315</v>
      </c>
      <c r="F80" s="62" t="s">
        <v>315</v>
      </c>
      <c r="G80" s="62" t="s">
        <v>315</v>
      </c>
      <c r="H80" s="62" t="s">
        <v>315</v>
      </c>
    </row>
    <row r="81" spans="1:8" s="10" customFormat="1" ht="30">
      <c r="A81" s="62" t="s">
        <v>212</v>
      </c>
      <c r="B81" s="7" t="s">
        <v>120</v>
      </c>
      <c r="C81" s="7" t="s">
        <v>111</v>
      </c>
      <c r="D81" s="62" t="s">
        <v>832</v>
      </c>
      <c r="E81" s="62" t="s">
        <v>315</v>
      </c>
      <c r="F81" s="62" t="s">
        <v>315</v>
      </c>
      <c r="G81" s="62" t="s">
        <v>315</v>
      </c>
      <c r="H81" s="62" t="s">
        <v>315</v>
      </c>
    </row>
    <row r="82" spans="1:8" s="10" customFormat="1" ht="30">
      <c r="A82" s="62" t="s">
        <v>213</v>
      </c>
      <c r="B82" s="7" t="s">
        <v>122</v>
      </c>
      <c r="C82" s="7" t="s">
        <v>111</v>
      </c>
      <c r="D82" s="62" t="s">
        <v>832</v>
      </c>
      <c r="E82" s="62" t="s">
        <v>315</v>
      </c>
      <c r="F82" s="62" t="s">
        <v>315</v>
      </c>
      <c r="G82" s="62" t="s">
        <v>315</v>
      </c>
      <c r="H82" s="62" t="s">
        <v>315</v>
      </c>
    </row>
    <row r="83" spans="1:8" s="10" customFormat="1" ht="30">
      <c r="A83" s="62" t="s">
        <v>214</v>
      </c>
      <c r="B83" s="7" t="s">
        <v>124</v>
      </c>
      <c r="C83" s="7" t="s">
        <v>111</v>
      </c>
      <c r="D83" s="62" t="s">
        <v>832</v>
      </c>
      <c r="E83" s="62" t="s">
        <v>315</v>
      </c>
      <c r="F83" s="62" t="s">
        <v>315</v>
      </c>
      <c r="G83" s="62" t="s">
        <v>315</v>
      </c>
      <c r="H83" s="62" t="s">
        <v>315</v>
      </c>
    </row>
    <row r="84" spans="1:8" s="10" customFormat="1" ht="30">
      <c r="A84" s="62" t="s">
        <v>215</v>
      </c>
      <c r="B84" s="7" t="s">
        <v>126</v>
      </c>
      <c r="C84" s="7" t="s">
        <v>111</v>
      </c>
      <c r="D84" s="62" t="s">
        <v>832</v>
      </c>
      <c r="E84" s="62" t="s">
        <v>315</v>
      </c>
      <c r="F84" s="62" t="s">
        <v>315</v>
      </c>
      <c r="G84" s="62" t="s">
        <v>315</v>
      </c>
      <c r="H84" s="62" t="s">
        <v>315</v>
      </c>
    </row>
    <row r="85" spans="1:8" s="10" customFormat="1" ht="30">
      <c r="A85" s="62" t="s">
        <v>216</v>
      </c>
      <c r="B85" s="7" t="s">
        <v>128</v>
      </c>
      <c r="C85" s="7" t="s">
        <v>111</v>
      </c>
      <c r="D85" s="62" t="s">
        <v>832</v>
      </c>
      <c r="E85" s="62" t="s">
        <v>315</v>
      </c>
      <c r="F85" s="62" t="s">
        <v>315</v>
      </c>
      <c r="G85" s="62" t="s">
        <v>315</v>
      </c>
      <c r="H85" s="62" t="s">
        <v>315</v>
      </c>
    </row>
    <row r="86" spans="1:8" s="10" customFormat="1" ht="30">
      <c r="A86" s="62" t="s">
        <v>217</v>
      </c>
      <c r="B86" s="7" t="s">
        <v>130</v>
      </c>
      <c r="C86" s="7" t="s">
        <v>111</v>
      </c>
      <c r="D86" s="62" t="s">
        <v>832</v>
      </c>
      <c r="E86" s="62" t="s">
        <v>315</v>
      </c>
      <c r="F86" s="62" t="s">
        <v>315</v>
      </c>
      <c r="G86" s="62" t="s">
        <v>315</v>
      </c>
      <c r="H86" s="62" t="s">
        <v>315</v>
      </c>
    </row>
    <row r="87" spans="1:8" s="10" customFormat="1" ht="30">
      <c r="A87" s="62" t="s">
        <v>892</v>
      </c>
      <c r="B87" s="7" t="s">
        <v>132</v>
      </c>
      <c r="C87" s="7" t="s">
        <v>111</v>
      </c>
      <c r="D87" s="62" t="s">
        <v>832</v>
      </c>
      <c r="E87" s="62" t="s">
        <v>315</v>
      </c>
      <c r="F87" s="62" t="s">
        <v>315</v>
      </c>
      <c r="G87" s="62" t="s">
        <v>315</v>
      </c>
      <c r="H87" s="62" t="s">
        <v>315</v>
      </c>
    </row>
    <row r="88" spans="1:8" s="10" customFormat="1" ht="30">
      <c r="A88" s="62" t="s">
        <v>218</v>
      </c>
      <c r="B88" s="7" t="s">
        <v>134</v>
      </c>
      <c r="C88" s="7" t="s">
        <v>111</v>
      </c>
      <c r="D88" s="62" t="s">
        <v>832</v>
      </c>
      <c r="E88" s="62" t="s">
        <v>315</v>
      </c>
      <c r="F88" s="62" t="s">
        <v>315</v>
      </c>
      <c r="G88" s="62" t="s">
        <v>315</v>
      </c>
      <c r="H88" s="62" t="s">
        <v>315</v>
      </c>
    </row>
    <row r="89" spans="1:8" s="10" customFormat="1" ht="30">
      <c r="A89" s="62" t="s">
        <v>219</v>
      </c>
      <c r="B89" s="7" t="s">
        <v>136</v>
      </c>
      <c r="C89" s="7" t="s">
        <v>111</v>
      </c>
      <c r="D89" s="62" t="s">
        <v>832</v>
      </c>
      <c r="E89" s="62" t="s">
        <v>315</v>
      </c>
      <c r="F89" s="62" t="s">
        <v>315</v>
      </c>
      <c r="G89" s="62" t="s">
        <v>315</v>
      </c>
      <c r="H89" s="62" t="s">
        <v>315</v>
      </c>
    </row>
    <row r="90" spans="1:8" s="10" customFormat="1" ht="30">
      <c r="A90" s="62" t="s">
        <v>220</v>
      </c>
      <c r="B90" s="7" t="s">
        <v>138</v>
      </c>
      <c r="C90" s="7" t="s">
        <v>111</v>
      </c>
      <c r="D90" s="62" t="s">
        <v>832</v>
      </c>
      <c r="E90" s="62" t="s">
        <v>315</v>
      </c>
      <c r="F90" s="62" t="s">
        <v>315</v>
      </c>
      <c r="G90" s="62" t="s">
        <v>315</v>
      </c>
      <c r="H90" s="62" t="s">
        <v>315</v>
      </c>
    </row>
    <row r="91" spans="1:8" s="28" customFormat="1" ht="28.5">
      <c r="A91" s="59" t="s">
        <v>221</v>
      </c>
      <c r="B91" s="6" t="s">
        <v>222</v>
      </c>
      <c r="C91" s="6" t="s">
        <v>111</v>
      </c>
      <c r="D91" s="59" t="s">
        <v>832</v>
      </c>
      <c r="E91" s="31">
        <v>0</v>
      </c>
      <c r="F91" s="59" t="s">
        <v>315</v>
      </c>
      <c r="G91" s="59" t="s">
        <v>315</v>
      </c>
      <c r="H91" s="59" t="s">
        <v>315</v>
      </c>
    </row>
    <row r="92" spans="1:8" s="10" customFormat="1" ht="30">
      <c r="A92" s="62" t="s">
        <v>67</v>
      </c>
      <c r="B92" s="7" t="s">
        <v>223</v>
      </c>
      <c r="C92" s="7" t="s">
        <v>111</v>
      </c>
      <c r="D92" s="62" t="s">
        <v>832</v>
      </c>
      <c r="E92" s="62" t="s">
        <v>315</v>
      </c>
      <c r="F92" s="62" t="s">
        <v>315</v>
      </c>
      <c r="G92" s="62" t="s">
        <v>315</v>
      </c>
      <c r="H92" s="62" t="s">
        <v>315</v>
      </c>
    </row>
    <row r="93" spans="1:8" s="10" customFormat="1" ht="30">
      <c r="A93" s="62" t="s">
        <v>224</v>
      </c>
      <c r="B93" s="7" t="s">
        <v>225</v>
      </c>
      <c r="C93" s="7" t="s">
        <v>111</v>
      </c>
      <c r="D93" s="62" t="s">
        <v>832</v>
      </c>
      <c r="E93" s="62" t="s">
        <v>315</v>
      </c>
      <c r="F93" s="62" t="s">
        <v>315</v>
      </c>
      <c r="G93" s="62" t="s">
        <v>315</v>
      </c>
      <c r="H93" s="62" t="s">
        <v>315</v>
      </c>
    </row>
    <row r="94" spans="1:8" s="10" customFormat="1" ht="30">
      <c r="A94" s="62" t="s">
        <v>226</v>
      </c>
      <c r="B94" s="7" t="s">
        <v>227</v>
      </c>
      <c r="C94" s="7" t="s">
        <v>111</v>
      </c>
      <c r="D94" s="62" t="s">
        <v>832</v>
      </c>
      <c r="E94" s="62" t="s">
        <v>315</v>
      </c>
      <c r="F94" s="62" t="s">
        <v>315</v>
      </c>
      <c r="G94" s="62" t="s">
        <v>315</v>
      </c>
      <c r="H94" s="62" t="s">
        <v>315</v>
      </c>
    </row>
    <row r="95" spans="1:8" s="10" customFormat="1" ht="30">
      <c r="A95" s="62" t="s">
        <v>228</v>
      </c>
      <c r="B95" s="7" t="s">
        <v>229</v>
      </c>
      <c r="C95" s="7" t="s">
        <v>111</v>
      </c>
      <c r="D95" s="62" t="s">
        <v>832</v>
      </c>
      <c r="E95" s="62" t="s">
        <v>315</v>
      </c>
      <c r="F95" s="62" t="s">
        <v>315</v>
      </c>
      <c r="G95" s="62" t="s">
        <v>315</v>
      </c>
      <c r="H95" s="62" t="s">
        <v>315</v>
      </c>
    </row>
    <row r="96" spans="1:8" s="10" customFormat="1" ht="30">
      <c r="A96" s="62" t="s">
        <v>230</v>
      </c>
      <c r="B96" s="7" t="s">
        <v>231</v>
      </c>
      <c r="C96" s="7" t="s">
        <v>111</v>
      </c>
      <c r="D96" s="62" t="s">
        <v>832</v>
      </c>
      <c r="E96" s="62" t="s">
        <v>315</v>
      </c>
      <c r="F96" s="62" t="s">
        <v>315</v>
      </c>
      <c r="G96" s="62" t="s">
        <v>315</v>
      </c>
      <c r="H96" s="62" t="s">
        <v>315</v>
      </c>
    </row>
    <row r="97" spans="1:8" s="10" customFormat="1" ht="30">
      <c r="A97" s="62" t="s">
        <v>232</v>
      </c>
      <c r="B97" s="7" t="s">
        <v>233</v>
      </c>
      <c r="C97" s="7" t="s">
        <v>111</v>
      </c>
      <c r="D97" s="62" t="s">
        <v>832</v>
      </c>
      <c r="E97" s="62" t="s">
        <v>315</v>
      </c>
      <c r="F97" s="62" t="s">
        <v>315</v>
      </c>
      <c r="G97" s="62" t="s">
        <v>315</v>
      </c>
      <c r="H97" s="62" t="s">
        <v>315</v>
      </c>
    </row>
    <row r="98" spans="1:8" s="10" customFormat="1" ht="30">
      <c r="A98" s="62" t="s">
        <v>68</v>
      </c>
      <c r="B98" s="7" t="s">
        <v>192</v>
      </c>
      <c r="C98" s="7" t="s">
        <v>111</v>
      </c>
      <c r="D98" s="62" t="s">
        <v>832</v>
      </c>
      <c r="E98" s="62" t="s">
        <v>315</v>
      </c>
      <c r="F98" s="62" t="s">
        <v>315</v>
      </c>
      <c r="G98" s="62" t="s">
        <v>315</v>
      </c>
      <c r="H98" s="62" t="s">
        <v>315</v>
      </c>
    </row>
    <row r="99" spans="1:8" s="10" customFormat="1" ht="30">
      <c r="A99" s="62" t="s">
        <v>234</v>
      </c>
      <c r="B99" s="7" t="s">
        <v>235</v>
      </c>
      <c r="C99" s="7" t="s">
        <v>111</v>
      </c>
      <c r="D99" s="62" t="s">
        <v>832</v>
      </c>
      <c r="E99" s="62" t="s">
        <v>315</v>
      </c>
      <c r="F99" s="62" t="s">
        <v>315</v>
      </c>
      <c r="G99" s="62" t="s">
        <v>315</v>
      </c>
      <c r="H99" s="62" t="s">
        <v>315</v>
      </c>
    </row>
    <row r="100" spans="1:8" s="10" customFormat="1" ht="30">
      <c r="A100" s="62" t="s">
        <v>236</v>
      </c>
      <c r="B100" s="7" t="s">
        <v>237</v>
      </c>
      <c r="C100" s="7" t="s">
        <v>111</v>
      </c>
      <c r="D100" s="62" t="s">
        <v>832</v>
      </c>
      <c r="E100" s="34" t="s">
        <v>315</v>
      </c>
      <c r="F100" s="62" t="s">
        <v>315</v>
      </c>
      <c r="G100" s="62" t="s">
        <v>315</v>
      </c>
      <c r="H100" s="62" t="s">
        <v>315</v>
      </c>
    </row>
    <row r="101" spans="1:8" s="10" customFormat="1" ht="30">
      <c r="A101" s="62" t="s">
        <v>238</v>
      </c>
      <c r="B101" s="7" t="s">
        <v>239</v>
      </c>
      <c r="C101" s="7" t="s">
        <v>111</v>
      </c>
      <c r="D101" s="62" t="s">
        <v>832</v>
      </c>
      <c r="E101" s="62" t="s">
        <v>315</v>
      </c>
      <c r="F101" s="62" t="s">
        <v>315</v>
      </c>
      <c r="G101" s="62" t="s">
        <v>315</v>
      </c>
      <c r="H101" s="62" t="s">
        <v>315</v>
      </c>
    </row>
    <row r="102" spans="1:8" s="10" customFormat="1" ht="30">
      <c r="A102" s="62" t="s">
        <v>240</v>
      </c>
      <c r="B102" s="7" t="s">
        <v>231</v>
      </c>
      <c r="C102" s="7" t="s">
        <v>111</v>
      </c>
      <c r="D102" s="62" t="s">
        <v>832</v>
      </c>
      <c r="E102" s="62" t="s">
        <v>315</v>
      </c>
      <c r="F102" s="62" t="s">
        <v>315</v>
      </c>
      <c r="G102" s="62" t="s">
        <v>315</v>
      </c>
      <c r="H102" s="62" t="s">
        <v>315</v>
      </c>
    </row>
    <row r="103" spans="1:8" s="10" customFormat="1" ht="30.75" customHeight="1">
      <c r="A103" s="62" t="s">
        <v>241</v>
      </c>
      <c r="B103" s="7" t="s">
        <v>242</v>
      </c>
      <c r="C103" s="7" t="s">
        <v>111</v>
      </c>
      <c r="D103" s="62" t="s">
        <v>832</v>
      </c>
      <c r="E103" s="62" t="s">
        <v>315</v>
      </c>
      <c r="F103" s="62" t="s">
        <v>315</v>
      </c>
      <c r="G103" s="62" t="s">
        <v>315</v>
      </c>
      <c r="H103" s="62" t="s">
        <v>315</v>
      </c>
    </row>
    <row r="104" spans="1:8" s="28" customFormat="1" ht="28.5">
      <c r="A104" s="59" t="s">
        <v>243</v>
      </c>
      <c r="B104" s="6" t="s">
        <v>244</v>
      </c>
      <c r="C104" s="6" t="s">
        <v>111</v>
      </c>
      <c r="D104" s="59" t="s">
        <v>832</v>
      </c>
      <c r="E104" s="31">
        <f>E76+E91</f>
        <v>2.9756506899999948</v>
      </c>
      <c r="F104" s="59" t="s">
        <v>315</v>
      </c>
      <c r="G104" s="59" t="s">
        <v>315</v>
      </c>
      <c r="H104" s="59" t="s">
        <v>315</v>
      </c>
    </row>
    <row r="105" spans="1:8" s="10" customFormat="1" ht="30">
      <c r="A105" s="62" t="s">
        <v>71</v>
      </c>
      <c r="B105" s="7" t="s">
        <v>245</v>
      </c>
      <c r="C105" s="7" t="s">
        <v>111</v>
      </c>
      <c r="D105" s="62" t="s">
        <v>832</v>
      </c>
      <c r="E105" s="62" t="s">
        <v>315</v>
      </c>
      <c r="F105" s="62" t="s">
        <v>315</v>
      </c>
      <c r="G105" s="62" t="s">
        <v>315</v>
      </c>
      <c r="H105" s="62" t="s">
        <v>315</v>
      </c>
    </row>
    <row r="106" spans="1:8" s="10" customFormat="1" ht="30">
      <c r="A106" s="62" t="s">
        <v>246</v>
      </c>
      <c r="B106" s="7" t="s">
        <v>114</v>
      </c>
      <c r="C106" s="7" t="s">
        <v>111</v>
      </c>
      <c r="D106" s="62" t="s">
        <v>832</v>
      </c>
      <c r="E106" s="62" t="s">
        <v>315</v>
      </c>
      <c r="F106" s="62" t="s">
        <v>315</v>
      </c>
      <c r="G106" s="62" t="s">
        <v>315</v>
      </c>
      <c r="H106" s="62" t="s">
        <v>315</v>
      </c>
    </row>
    <row r="107" spans="1:8" s="10" customFormat="1" ht="30">
      <c r="A107" s="62" t="s">
        <v>247</v>
      </c>
      <c r="B107" s="7" t="s">
        <v>116</v>
      </c>
      <c r="C107" s="7" t="s">
        <v>111</v>
      </c>
      <c r="D107" s="62" t="s">
        <v>832</v>
      </c>
      <c r="E107" s="62" t="s">
        <v>315</v>
      </c>
      <c r="F107" s="62" t="s">
        <v>315</v>
      </c>
      <c r="G107" s="62" t="s">
        <v>315</v>
      </c>
      <c r="H107" s="62" t="s">
        <v>315</v>
      </c>
    </row>
    <row r="108" spans="1:8" s="10" customFormat="1" ht="30">
      <c r="A108" s="62" t="s">
        <v>248</v>
      </c>
      <c r="B108" s="7" t="s">
        <v>118</v>
      </c>
      <c r="C108" s="7" t="s">
        <v>111</v>
      </c>
      <c r="D108" s="62" t="s">
        <v>832</v>
      </c>
      <c r="E108" s="62" t="s">
        <v>315</v>
      </c>
      <c r="F108" s="62" t="s">
        <v>315</v>
      </c>
      <c r="G108" s="62" t="s">
        <v>315</v>
      </c>
      <c r="H108" s="62" t="s">
        <v>315</v>
      </c>
    </row>
    <row r="109" spans="1:8" s="10" customFormat="1" ht="30">
      <c r="A109" s="62" t="s">
        <v>72</v>
      </c>
      <c r="B109" s="7" t="s">
        <v>120</v>
      </c>
      <c r="C109" s="7" t="s">
        <v>111</v>
      </c>
      <c r="D109" s="62" t="s">
        <v>832</v>
      </c>
      <c r="E109" s="62" t="s">
        <v>315</v>
      </c>
      <c r="F109" s="62" t="s">
        <v>315</v>
      </c>
      <c r="G109" s="62" t="s">
        <v>315</v>
      </c>
      <c r="H109" s="62" t="s">
        <v>315</v>
      </c>
    </row>
    <row r="110" spans="1:8" s="10" customFormat="1" ht="30">
      <c r="A110" s="62" t="s">
        <v>73</v>
      </c>
      <c r="B110" s="7" t="s">
        <v>122</v>
      </c>
      <c r="C110" s="7" t="s">
        <v>111</v>
      </c>
      <c r="D110" s="62" t="s">
        <v>832</v>
      </c>
      <c r="E110" s="62" t="s">
        <v>315</v>
      </c>
      <c r="F110" s="62" t="s">
        <v>315</v>
      </c>
      <c r="G110" s="62" t="s">
        <v>315</v>
      </c>
      <c r="H110" s="62" t="s">
        <v>315</v>
      </c>
    </row>
    <row r="111" spans="1:8" s="10" customFormat="1" ht="30">
      <c r="A111" s="62" t="s">
        <v>74</v>
      </c>
      <c r="B111" s="7" t="s">
        <v>124</v>
      </c>
      <c r="C111" s="7" t="s">
        <v>111</v>
      </c>
      <c r="D111" s="62" t="s">
        <v>832</v>
      </c>
      <c r="E111" s="62" t="s">
        <v>315</v>
      </c>
      <c r="F111" s="62" t="s">
        <v>315</v>
      </c>
      <c r="G111" s="62" t="s">
        <v>315</v>
      </c>
      <c r="H111" s="62" t="s">
        <v>315</v>
      </c>
    </row>
    <row r="112" spans="1:8" s="10" customFormat="1" ht="30">
      <c r="A112" s="62" t="s">
        <v>249</v>
      </c>
      <c r="B112" s="7" t="s">
        <v>126</v>
      </c>
      <c r="C112" s="7" t="s">
        <v>111</v>
      </c>
      <c r="D112" s="62" t="s">
        <v>832</v>
      </c>
      <c r="E112" s="62" t="s">
        <v>315</v>
      </c>
      <c r="F112" s="62" t="s">
        <v>315</v>
      </c>
      <c r="G112" s="62" t="s">
        <v>315</v>
      </c>
      <c r="H112" s="62" t="s">
        <v>315</v>
      </c>
    </row>
    <row r="113" spans="1:8" s="10" customFormat="1" ht="30">
      <c r="A113" s="62" t="s">
        <v>250</v>
      </c>
      <c r="B113" s="7" t="s">
        <v>128</v>
      </c>
      <c r="C113" s="7" t="s">
        <v>111</v>
      </c>
      <c r="D113" s="62" t="s">
        <v>832</v>
      </c>
      <c r="E113" s="62" t="s">
        <v>315</v>
      </c>
      <c r="F113" s="62" t="s">
        <v>315</v>
      </c>
      <c r="G113" s="62" t="s">
        <v>315</v>
      </c>
      <c r="H113" s="62" t="s">
        <v>315</v>
      </c>
    </row>
    <row r="114" spans="1:8" s="10" customFormat="1" ht="30">
      <c r="A114" s="62" t="s">
        <v>251</v>
      </c>
      <c r="B114" s="7" t="s">
        <v>130</v>
      </c>
      <c r="C114" s="7" t="s">
        <v>111</v>
      </c>
      <c r="D114" s="62" t="s">
        <v>832</v>
      </c>
      <c r="E114" s="62" t="s">
        <v>315</v>
      </c>
      <c r="F114" s="62" t="s">
        <v>315</v>
      </c>
      <c r="G114" s="62" t="s">
        <v>315</v>
      </c>
      <c r="H114" s="62" t="s">
        <v>315</v>
      </c>
    </row>
    <row r="115" spans="1:8" s="10" customFormat="1" ht="30">
      <c r="A115" s="62" t="s">
        <v>252</v>
      </c>
      <c r="B115" s="7" t="s">
        <v>132</v>
      </c>
      <c r="C115" s="7" t="s">
        <v>111</v>
      </c>
      <c r="D115" s="62" t="s">
        <v>832</v>
      </c>
      <c r="E115" s="62" t="s">
        <v>315</v>
      </c>
      <c r="F115" s="62" t="s">
        <v>315</v>
      </c>
      <c r="G115" s="62" t="s">
        <v>315</v>
      </c>
      <c r="H115" s="62" t="s">
        <v>315</v>
      </c>
    </row>
    <row r="116" spans="1:8" s="10" customFormat="1" ht="30">
      <c r="A116" s="62" t="s">
        <v>253</v>
      </c>
      <c r="B116" s="7" t="s">
        <v>134</v>
      </c>
      <c r="C116" s="7" t="s">
        <v>111</v>
      </c>
      <c r="D116" s="62" t="s">
        <v>832</v>
      </c>
      <c r="E116" s="62" t="s">
        <v>315</v>
      </c>
      <c r="F116" s="62" t="s">
        <v>315</v>
      </c>
      <c r="G116" s="62" t="s">
        <v>315</v>
      </c>
      <c r="H116" s="62" t="s">
        <v>315</v>
      </c>
    </row>
    <row r="117" spans="1:8" s="10" customFormat="1" ht="30">
      <c r="A117" s="62" t="s">
        <v>254</v>
      </c>
      <c r="B117" s="7" t="s">
        <v>136</v>
      </c>
      <c r="C117" s="7" t="s">
        <v>111</v>
      </c>
      <c r="D117" s="62" t="s">
        <v>832</v>
      </c>
      <c r="E117" s="62" t="s">
        <v>315</v>
      </c>
      <c r="F117" s="62" t="s">
        <v>315</v>
      </c>
      <c r="G117" s="62" t="s">
        <v>315</v>
      </c>
      <c r="H117" s="62" t="s">
        <v>315</v>
      </c>
    </row>
    <row r="118" spans="1:8" s="10" customFormat="1" ht="30">
      <c r="A118" s="62" t="s">
        <v>255</v>
      </c>
      <c r="B118" s="7" t="s">
        <v>138</v>
      </c>
      <c r="C118" s="7" t="s">
        <v>111</v>
      </c>
      <c r="D118" s="62" t="s">
        <v>832</v>
      </c>
      <c r="E118" s="62" t="s">
        <v>315</v>
      </c>
      <c r="F118" s="62" t="s">
        <v>315</v>
      </c>
      <c r="G118" s="62" t="s">
        <v>315</v>
      </c>
      <c r="H118" s="62" t="s">
        <v>315</v>
      </c>
    </row>
    <row r="119" spans="1:8" s="28" customFormat="1" ht="28.5">
      <c r="A119" s="59" t="s">
        <v>256</v>
      </c>
      <c r="B119" s="6" t="s">
        <v>257</v>
      </c>
      <c r="C119" s="6" t="s">
        <v>111</v>
      </c>
      <c r="D119" s="59" t="s">
        <v>832</v>
      </c>
      <c r="E119" s="31">
        <v>0</v>
      </c>
      <c r="F119" s="59" t="s">
        <v>315</v>
      </c>
      <c r="G119" s="59" t="s">
        <v>315</v>
      </c>
      <c r="H119" s="59" t="s">
        <v>315</v>
      </c>
    </row>
    <row r="120" spans="1:8" s="10" customFormat="1" ht="30">
      <c r="A120" s="62" t="s">
        <v>75</v>
      </c>
      <c r="B120" s="7" t="s">
        <v>113</v>
      </c>
      <c r="C120" s="7" t="s">
        <v>111</v>
      </c>
      <c r="D120" s="62" t="s">
        <v>832</v>
      </c>
      <c r="E120" s="62" t="s">
        <v>315</v>
      </c>
      <c r="F120" s="62" t="s">
        <v>315</v>
      </c>
      <c r="G120" s="62" t="s">
        <v>315</v>
      </c>
      <c r="H120" s="62" t="s">
        <v>315</v>
      </c>
    </row>
    <row r="121" spans="1:8" s="10" customFormat="1" ht="30">
      <c r="A121" s="62" t="s">
        <v>258</v>
      </c>
      <c r="B121" s="7" t="s">
        <v>114</v>
      </c>
      <c r="C121" s="7" t="s">
        <v>111</v>
      </c>
      <c r="D121" s="62" t="s">
        <v>832</v>
      </c>
      <c r="E121" s="62" t="s">
        <v>315</v>
      </c>
      <c r="F121" s="62" t="s">
        <v>315</v>
      </c>
      <c r="G121" s="62" t="s">
        <v>315</v>
      </c>
      <c r="H121" s="62" t="s">
        <v>315</v>
      </c>
    </row>
    <row r="122" spans="1:8" s="10" customFormat="1" ht="30">
      <c r="A122" s="62" t="s">
        <v>259</v>
      </c>
      <c r="B122" s="7" t="s">
        <v>116</v>
      </c>
      <c r="C122" s="7" t="s">
        <v>111</v>
      </c>
      <c r="D122" s="62" t="s">
        <v>832</v>
      </c>
      <c r="E122" s="62" t="s">
        <v>315</v>
      </c>
      <c r="F122" s="62" t="s">
        <v>315</v>
      </c>
      <c r="G122" s="62" t="s">
        <v>315</v>
      </c>
      <c r="H122" s="62" t="s">
        <v>315</v>
      </c>
    </row>
    <row r="123" spans="1:8" s="10" customFormat="1" ht="30">
      <c r="A123" s="62" t="s">
        <v>260</v>
      </c>
      <c r="B123" s="7" t="s">
        <v>118</v>
      </c>
      <c r="C123" s="7" t="s">
        <v>111</v>
      </c>
      <c r="D123" s="62" t="s">
        <v>832</v>
      </c>
      <c r="E123" s="62" t="s">
        <v>315</v>
      </c>
      <c r="F123" s="62" t="s">
        <v>315</v>
      </c>
      <c r="G123" s="62" t="s">
        <v>315</v>
      </c>
      <c r="H123" s="62" t="s">
        <v>315</v>
      </c>
    </row>
    <row r="124" spans="1:8" s="10" customFormat="1" ht="30">
      <c r="A124" s="62" t="s">
        <v>76</v>
      </c>
      <c r="B124" s="7" t="s">
        <v>261</v>
      </c>
      <c r="C124" s="7" t="s">
        <v>111</v>
      </c>
      <c r="D124" s="62" t="s">
        <v>832</v>
      </c>
      <c r="E124" s="62" t="s">
        <v>315</v>
      </c>
      <c r="F124" s="62" t="s">
        <v>315</v>
      </c>
      <c r="G124" s="62" t="s">
        <v>315</v>
      </c>
      <c r="H124" s="62" t="s">
        <v>315</v>
      </c>
    </row>
    <row r="125" spans="1:8" s="10" customFormat="1" ht="30">
      <c r="A125" s="62" t="s">
        <v>77</v>
      </c>
      <c r="B125" s="7" t="s">
        <v>262</v>
      </c>
      <c r="C125" s="7" t="s">
        <v>111</v>
      </c>
      <c r="D125" s="62" t="s">
        <v>832</v>
      </c>
      <c r="E125" s="62" t="s">
        <v>315</v>
      </c>
      <c r="F125" s="62" t="s">
        <v>315</v>
      </c>
      <c r="G125" s="62" t="s">
        <v>315</v>
      </c>
      <c r="H125" s="62" t="s">
        <v>315</v>
      </c>
    </row>
    <row r="126" spans="1:8" s="10" customFormat="1" ht="30">
      <c r="A126" s="62" t="s">
        <v>78</v>
      </c>
      <c r="B126" s="7" t="s">
        <v>263</v>
      </c>
      <c r="C126" s="7" t="s">
        <v>111</v>
      </c>
      <c r="D126" s="62" t="s">
        <v>832</v>
      </c>
      <c r="E126" s="62" t="s">
        <v>315</v>
      </c>
      <c r="F126" s="62" t="s">
        <v>315</v>
      </c>
      <c r="G126" s="62" t="s">
        <v>315</v>
      </c>
      <c r="H126" s="62" t="s">
        <v>315</v>
      </c>
    </row>
    <row r="127" spans="1:8" s="10" customFormat="1" ht="30">
      <c r="A127" s="62" t="s">
        <v>264</v>
      </c>
      <c r="B127" s="7" t="s">
        <v>265</v>
      </c>
      <c r="C127" s="7" t="s">
        <v>111</v>
      </c>
      <c r="D127" s="62" t="s">
        <v>832</v>
      </c>
      <c r="E127" s="62" t="s">
        <v>315</v>
      </c>
      <c r="F127" s="62" t="s">
        <v>315</v>
      </c>
      <c r="G127" s="62" t="s">
        <v>315</v>
      </c>
      <c r="H127" s="62" t="s">
        <v>315</v>
      </c>
    </row>
    <row r="128" spans="1:8" s="10" customFormat="1" ht="30">
      <c r="A128" s="62" t="s">
        <v>266</v>
      </c>
      <c r="B128" s="7" t="s">
        <v>267</v>
      </c>
      <c r="C128" s="7" t="s">
        <v>111</v>
      </c>
      <c r="D128" s="62" t="s">
        <v>832</v>
      </c>
      <c r="E128" s="62" t="s">
        <v>315</v>
      </c>
      <c r="F128" s="62" t="s">
        <v>315</v>
      </c>
      <c r="G128" s="62" t="s">
        <v>315</v>
      </c>
      <c r="H128" s="62" t="s">
        <v>315</v>
      </c>
    </row>
    <row r="129" spans="1:8" s="10" customFormat="1" ht="30">
      <c r="A129" s="62" t="s">
        <v>268</v>
      </c>
      <c r="B129" s="7" t="s">
        <v>269</v>
      </c>
      <c r="C129" s="7" t="s">
        <v>111</v>
      </c>
      <c r="D129" s="62" t="s">
        <v>832</v>
      </c>
      <c r="E129" s="62" t="s">
        <v>315</v>
      </c>
      <c r="F129" s="62" t="s">
        <v>315</v>
      </c>
      <c r="G129" s="62" t="s">
        <v>315</v>
      </c>
      <c r="H129" s="62" t="s">
        <v>315</v>
      </c>
    </row>
    <row r="130" spans="1:8" s="10" customFormat="1" ht="30">
      <c r="A130" s="62" t="s">
        <v>270</v>
      </c>
      <c r="B130" s="7" t="s">
        <v>132</v>
      </c>
      <c r="C130" s="7" t="s">
        <v>111</v>
      </c>
      <c r="D130" s="62" t="s">
        <v>832</v>
      </c>
      <c r="E130" s="62" t="s">
        <v>315</v>
      </c>
      <c r="F130" s="62" t="s">
        <v>315</v>
      </c>
      <c r="G130" s="62" t="s">
        <v>315</v>
      </c>
      <c r="H130" s="62" t="s">
        <v>315</v>
      </c>
    </row>
    <row r="131" spans="1:8" s="10" customFormat="1" ht="30">
      <c r="A131" s="62" t="s">
        <v>271</v>
      </c>
      <c r="B131" s="7" t="s">
        <v>134</v>
      </c>
      <c r="C131" s="7" t="s">
        <v>111</v>
      </c>
      <c r="D131" s="62" t="s">
        <v>832</v>
      </c>
      <c r="E131" s="62" t="s">
        <v>315</v>
      </c>
      <c r="F131" s="62" t="s">
        <v>315</v>
      </c>
      <c r="G131" s="62" t="s">
        <v>315</v>
      </c>
      <c r="H131" s="62" t="s">
        <v>315</v>
      </c>
    </row>
    <row r="132" spans="1:8" s="10" customFormat="1" ht="30">
      <c r="A132" s="62" t="s">
        <v>272</v>
      </c>
      <c r="B132" s="7" t="s">
        <v>136</v>
      </c>
      <c r="C132" s="7" t="s">
        <v>111</v>
      </c>
      <c r="D132" s="62" t="s">
        <v>832</v>
      </c>
      <c r="E132" s="62" t="s">
        <v>315</v>
      </c>
      <c r="F132" s="62" t="s">
        <v>315</v>
      </c>
      <c r="G132" s="62" t="s">
        <v>315</v>
      </c>
      <c r="H132" s="62" t="s">
        <v>315</v>
      </c>
    </row>
    <row r="133" spans="1:8" s="10" customFormat="1" ht="30">
      <c r="A133" s="62" t="s">
        <v>273</v>
      </c>
      <c r="B133" s="7" t="s">
        <v>274</v>
      </c>
      <c r="C133" s="7" t="s">
        <v>111</v>
      </c>
      <c r="D133" s="62" t="s">
        <v>832</v>
      </c>
      <c r="E133" s="62" t="s">
        <v>315</v>
      </c>
      <c r="F133" s="62" t="s">
        <v>315</v>
      </c>
      <c r="G133" s="62" t="s">
        <v>315</v>
      </c>
      <c r="H133" s="62" t="s">
        <v>315</v>
      </c>
    </row>
    <row r="134" spans="1:8" s="28" customFormat="1" ht="28.5">
      <c r="A134" s="59" t="s">
        <v>275</v>
      </c>
      <c r="B134" s="6" t="s">
        <v>276</v>
      </c>
      <c r="C134" s="6" t="s">
        <v>111</v>
      </c>
      <c r="D134" s="59" t="s">
        <v>832</v>
      </c>
      <c r="E134" s="31">
        <f>E104-E67</f>
        <v>2.5694106899999949</v>
      </c>
      <c r="F134" s="59" t="s">
        <v>315</v>
      </c>
      <c r="G134" s="59" t="s">
        <v>315</v>
      </c>
      <c r="H134" s="59" t="s">
        <v>315</v>
      </c>
    </row>
    <row r="135" spans="1:8" s="10" customFormat="1" ht="30">
      <c r="A135" s="62" t="s">
        <v>79</v>
      </c>
      <c r="B135" s="7" t="s">
        <v>113</v>
      </c>
      <c r="C135" s="7" t="s">
        <v>111</v>
      </c>
      <c r="D135" s="62" t="s">
        <v>832</v>
      </c>
      <c r="E135" s="62" t="s">
        <v>315</v>
      </c>
      <c r="F135" s="62" t="s">
        <v>315</v>
      </c>
      <c r="G135" s="62" t="s">
        <v>315</v>
      </c>
      <c r="H135" s="62" t="s">
        <v>315</v>
      </c>
    </row>
    <row r="136" spans="1:8" s="10" customFormat="1" ht="30">
      <c r="A136" s="62" t="s">
        <v>277</v>
      </c>
      <c r="B136" s="7" t="s">
        <v>114</v>
      </c>
      <c r="C136" s="7" t="s">
        <v>111</v>
      </c>
      <c r="D136" s="62" t="s">
        <v>832</v>
      </c>
      <c r="E136" s="62" t="s">
        <v>315</v>
      </c>
      <c r="F136" s="62" t="s">
        <v>315</v>
      </c>
      <c r="G136" s="62" t="s">
        <v>315</v>
      </c>
      <c r="H136" s="62" t="s">
        <v>315</v>
      </c>
    </row>
    <row r="137" spans="1:8" s="10" customFormat="1" ht="30">
      <c r="A137" s="62" t="s">
        <v>278</v>
      </c>
      <c r="B137" s="7" t="s">
        <v>116</v>
      </c>
      <c r="C137" s="7" t="s">
        <v>111</v>
      </c>
      <c r="D137" s="62" t="s">
        <v>832</v>
      </c>
      <c r="E137" s="62" t="s">
        <v>315</v>
      </c>
      <c r="F137" s="62" t="s">
        <v>315</v>
      </c>
      <c r="G137" s="62" t="s">
        <v>315</v>
      </c>
      <c r="H137" s="62" t="s">
        <v>315</v>
      </c>
    </row>
    <row r="138" spans="1:8" s="10" customFormat="1" ht="30">
      <c r="A138" s="62" t="s">
        <v>279</v>
      </c>
      <c r="B138" s="7" t="s">
        <v>118</v>
      </c>
      <c r="C138" s="7" t="s">
        <v>111</v>
      </c>
      <c r="D138" s="62" t="s">
        <v>832</v>
      </c>
      <c r="E138" s="62" t="s">
        <v>315</v>
      </c>
      <c r="F138" s="62" t="s">
        <v>315</v>
      </c>
      <c r="G138" s="62" t="s">
        <v>315</v>
      </c>
      <c r="H138" s="62" t="s">
        <v>315</v>
      </c>
    </row>
    <row r="139" spans="1:8" s="10" customFormat="1" ht="30">
      <c r="A139" s="62" t="s">
        <v>80</v>
      </c>
      <c r="B139" s="7" t="s">
        <v>120</v>
      </c>
      <c r="C139" s="7" t="s">
        <v>111</v>
      </c>
      <c r="D139" s="62" t="s">
        <v>832</v>
      </c>
      <c r="E139" s="62" t="s">
        <v>315</v>
      </c>
      <c r="F139" s="62" t="s">
        <v>315</v>
      </c>
      <c r="G139" s="62" t="s">
        <v>315</v>
      </c>
      <c r="H139" s="62" t="s">
        <v>315</v>
      </c>
    </row>
    <row r="140" spans="1:8" s="10" customFormat="1" ht="30">
      <c r="A140" s="62" t="s">
        <v>81</v>
      </c>
      <c r="B140" s="7" t="s">
        <v>122</v>
      </c>
      <c r="C140" s="7" t="s">
        <v>111</v>
      </c>
      <c r="D140" s="62" t="s">
        <v>832</v>
      </c>
      <c r="E140" s="62" t="s">
        <v>315</v>
      </c>
      <c r="F140" s="62" t="s">
        <v>315</v>
      </c>
      <c r="G140" s="62" t="s">
        <v>315</v>
      </c>
      <c r="H140" s="62" t="s">
        <v>315</v>
      </c>
    </row>
    <row r="141" spans="1:8" s="10" customFormat="1" ht="30">
      <c r="A141" s="62" t="s">
        <v>82</v>
      </c>
      <c r="B141" s="7" t="s">
        <v>124</v>
      </c>
      <c r="C141" s="7" t="s">
        <v>111</v>
      </c>
      <c r="D141" s="62" t="s">
        <v>832</v>
      </c>
      <c r="E141" s="62" t="s">
        <v>315</v>
      </c>
      <c r="F141" s="62" t="s">
        <v>315</v>
      </c>
      <c r="G141" s="62" t="s">
        <v>315</v>
      </c>
      <c r="H141" s="62" t="s">
        <v>315</v>
      </c>
    </row>
    <row r="142" spans="1:8" s="10" customFormat="1" ht="30">
      <c r="A142" s="62" t="s">
        <v>280</v>
      </c>
      <c r="B142" s="7" t="s">
        <v>126</v>
      </c>
      <c r="C142" s="7" t="s">
        <v>111</v>
      </c>
      <c r="D142" s="62" t="s">
        <v>832</v>
      </c>
      <c r="E142" s="62" t="s">
        <v>315</v>
      </c>
      <c r="F142" s="62" t="s">
        <v>315</v>
      </c>
      <c r="G142" s="62" t="s">
        <v>315</v>
      </c>
      <c r="H142" s="62" t="s">
        <v>315</v>
      </c>
    </row>
    <row r="143" spans="1:8" s="10" customFormat="1" ht="30">
      <c r="A143" s="62" t="s">
        <v>281</v>
      </c>
      <c r="B143" s="7" t="s">
        <v>128</v>
      </c>
      <c r="C143" s="7" t="s">
        <v>111</v>
      </c>
      <c r="D143" s="62" t="s">
        <v>832</v>
      </c>
      <c r="E143" s="62" t="s">
        <v>315</v>
      </c>
      <c r="F143" s="62" t="s">
        <v>315</v>
      </c>
      <c r="G143" s="62" t="s">
        <v>315</v>
      </c>
      <c r="H143" s="62" t="s">
        <v>315</v>
      </c>
    </row>
    <row r="144" spans="1:8" s="10" customFormat="1" ht="30">
      <c r="A144" s="62" t="s">
        <v>282</v>
      </c>
      <c r="B144" s="7" t="s">
        <v>130</v>
      </c>
      <c r="C144" s="7" t="s">
        <v>111</v>
      </c>
      <c r="D144" s="62" t="s">
        <v>832</v>
      </c>
      <c r="E144" s="62" t="s">
        <v>315</v>
      </c>
      <c r="F144" s="62" t="s">
        <v>315</v>
      </c>
      <c r="G144" s="62" t="s">
        <v>315</v>
      </c>
      <c r="H144" s="62" t="s">
        <v>315</v>
      </c>
    </row>
    <row r="145" spans="1:8" s="10" customFormat="1" ht="30">
      <c r="A145" s="62" t="s">
        <v>283</v>
      </c>
      <c r="B145" s="7" t="s">
        <v>132</v>
      </c>
      <c r="C145" s="7" t="s">
        <v>111</v>
      </c>
      <c r="D145" s="62" t="s">
        <v>832</v>
      </c>
      <c r="E145" s="62" t="s">
        <v>315</v>
      </c>
      <c r="F145" s="62" t="s">
        <v>315</v>
      </c>
      <c r="G145" s="62" t="s">
        <v>315</v>
      </c>
      <c r="H145" s="62" t="s">
        <v>315</v>
      </c>
    </row>
    <row r="146" spans="1:8" s="10" customFormat="1" ht="30">
      <c r="A146" s="62" t="s">
        <v>284</v>
      </c>
      <c r="B146" s="7" t="s">
        <v>134</v>
      </c>
      <c r="C146" s="7" t="s">
        <v>111</v>
      </c>
      <c r="D146" s="62" t="s">
        <v>832</v>
      </c>
      <c r="E146" s="62" t="s">
        <v>315</v>
      </c>
      <c r="F146" s="62" t="s">
        <v>315</v>
      </c>
      <c r="G146" s="62" t="s">
        <v>315</v>
      </c>
      <c r="H146" s="62" t="s">
        <v>315</v>
      </c>
    </row>
    <row r="147" spans="1:8" s="10" customFormat="1" ht="30">
      <c r="A147" s="62" t="s">
        <v>285</v>
      </c>
      <c r="B147" s="7" t="s">
        <v>136</v>
      </c>
      <c r="C147" s="7" t="s">
        <v>111</v>
      </c>
      <c r="D147" s="62" t="s">
        <v>832</v>
      </c>
      <c r="E147" s="62" t="s">
        <v>315</v>
      </c>
      <c r="F147" s="62" t="s">
        <v>315</v>
      </c>
      <c r="G147" s="62" t="s">
        <v>315</v>
      </c>
      <c r="H147" s="62" t="s">
        <v>315</v>
      </c>
    </row>
    <row r="148" spans="1:8" s="10" customFormat="1" ht="30">
      <c r="A148" s="62" t="s">
        <v>286</v>
      </c>
      <c r="B148" s="7" t="s">
        <v>138</v>
      </c>
      <c r="C148" s="7" t="s">
        <v>111</v>
      </c>
      <c r="D148" s="62" t="s">
        <v>832</v>
      </c>
      <c r="E148" s="62" t="s">
        <v>315</v>
      </c>
      <c r="F148" s="62" t="s">
        <v>315</v>
      </c>
      <c r="G148" s="62" t="s">
        <v>315</v>
      </c>
      <c r="H148" s="62" t="s">
        <v>315</v>
      </c>
    </row>
    <row r="149" spans="1:8" s="28" customFormat="1" ht="28.5">
      <c r="A149" s="59" t="s">
        <v>287</v>
      </c>
      <c r="B149" s="6" t="s">
        <v>288</v>
      </c>
      <c r="C149" s="63" t="s">
        <v>111</v>
      </c>
      <c r="D149" s="59" t="s">
        <v>832</v>
      </c>
      <c r="E149" s="59" t="s">
        <v>315</v>
      </c>
      <c r="F149" s="59" t="s">
        <v>315</v>
      </c>
      <c r="G149" s="59" t="s">
        <v>315</v>
      </c>
      <c r="H149" s="59" t="s">
        <v>315</v>
      </c>
    </row>
    <row r="150" spans="1:8" s="10" customFormat="1" ht="30">
      <c r="A150" s="62" t="s">
        <v>83</v>
      </c>
      <c r="B150" s="8" t="s">
        <v>605</v>
      </c>
      <c r="C150" s="8" t="s">
        <v>111</v>
      </c>
      <c r="D150" s="62" t="s">
        <v>832</v>
      </c>
      <c r="E150" s="62" t="s">
        <v>315</v>
      </c>
      <c r="F150" s="62" t="s">
        <v>315</v>
      </c>
      <c r="G150" s="62" t="s">
        <v>315</v>
      </c>
      <c r="H150" s="62" t="s">
        <v>315</v>
      </c>
    </row>
    <row r="151" spans="1:8" s="10" customFormat="1" ht="30">
      <c r="A151" s="62" t="s">
        <v>84</v>
      </c>
      <c r="B151" s="8" t="s">
        <v>606</v>
      </c>
      <c r="C151" s="8" t="s">
        <v>111</v>
      </c>
      <c r="D151" s="62" t="s">
        <v>832</v>
      </c>
      <c r="E151" s="62" t="s">
        <v>315</v>
      </c>
      <c r="F151" s="62" t="s">
        <v>315</v>
      </c>
      <c r="G151" s="62" t="s">
        <v>315</v>
      </c>
      <c r="H151" s="62" t="s">
        <v>315</v>
      </c>
    </row>
    <row r="152" spans="1:8" s="10" customFormat="1" ht="30">
      <c r="A152" s="62" t="s">
        <v>85</v>
      </c>
      <c r="B152" s="8" t="s">
        <v>292</v>
      </c>
      <c r="C152" s="8" t="s">
        <v>111</v>
      </c>
      <c r="D152" s="62" t="s">
        <v>832</v>
      </c>
      <c r="E152" s="62" t="s">
        <v>315</v>
      </c>
      <c r="F152" s="62" t="s">
        <v>315</v>
      </c>
      <c r="G152" s="62" t="s">
        <v>315</v>
      </c>
      <c r="H152" s="62" t="s">
        <v>315</v>
      </c>
    </row>
    <row r="153" spans="1:8" s="10" customFormat="1" ht="30">
      <c r="A153" s="62" t="s">
        <v>86</v>
      </c>
      <c r="B153" s="8" t="s">
        <v>607</v>
      </c>
      <c r="C153" s="8" t="s">
        <v>111</v>
      </c>
      <c r="D153" s="62" t="s">
        <v>832</v>
      </c>
      <c r="E153" s="62" t="s">
        <v>315</v>
      </c>
      <c r="F153" s="62" t="s">
        <v>315</v>
      </c>
      <c r="G153" s="62" t="s">
        <v>315</v>
      </c>
      <c r="H153" s="62" t="s">
        <v>315</v>
      </c>
    </row>
    <row r="154" spans="1:8" s="28" customFormat="1" ht="14.25">
      <c r="A154" s="59" t="s">
        <v>608</v>
      </c>
      <c r="B154" s="63" t="s">
        <v>200</v>
      </c>
      <c r="C154" s="63" t="s">
        <v>315</v>
      </c>
      <c r="D154" s="59"/>
      <c r="E154" s="59" t="s">
        <v>315</v>
      </c>
      <c r="F154" s="59" t="s">
        <v>315</v>
      </c>
      <c r="G154" s="59" t="s">
        <v>315</v>
      </c>
      <c r="H154" s="59" t="s">
        <v>315</v>
      </c>
    </row>
    <row r="155" spans="1:8" s="10" customFormat="1" ht="30">
      <c r="A155" s="62" t="s">
        <v>87</v>
      </c>
      <c r="B155" s="8" t="s">
        <v>609</v>
      </c>
      <c r="C155" s="8" t="s">
        <v>111</v>
      </c>
      <c r="D155" s="62" t="s">
        <v>832</v>
      </c>
      <c r="E155" s="34">
        <f>E104+0+E64</f>
        <v>6.5650706899999953</v>
      </c>
      <c r="F155" s="62" t="s">
        <v>315</v>
      </c>
      <c r="G155" s="62" t="s">
        <v>315</v>
      </c>
      <c r="H155" s="62" t="s">
        <v>315</v>
      </c>
    </row>
    <row r="156" spans="1:8" s="10" customFormat="1" ht="30">
      <c r="A156" s="62" t="s">
        <v>88</v>
      </c>
      <c r="B156" s="8" t="s">
        <v>610</v>
      </c>
      <c r="C156" s="8" t="s">
        <v>111</v>
      </c>
      <c r="D156" s="62" t="s">
        <v>832</v>
      </c>
      <c r="E156" s="62" t="s">
        <v>315</v>
      </c>
      <c r="F156" s="62" t="s">
        <v>315</v>
      </c>
      <c r="G156" s="62" t="s">
        <v>315</v>
      </c>
      <c r="H156" s="62" t="s">
        <v>315</v>
      </c>
    </row>
    <row r="157" spans="1:8" s="10" customFormat="1" ht="30">
      <c r="A157" s="62" t="s">
        <v>611</v>
      </c>
      <c r="B157" s="8" t="s">
        <v>612</v>
      </c>
      <c r="C157" s="8" t="s">
        <v>111</v>
      </c>
      <c r="D157" s="62" t="s">
        <v>832</v>
      </c>
      <c r="E157" s="62" t="s">
        <v>315</v>
      </c>
      <c r="F157" s="62" t="s">
        <v>315</v>
      </c>
      <c r="G157" s="62" t="s">
        <v>315</v>
      </c>
      <c r="H157" s="62" t="s">
        <v>315</v>
      </c>
    </row>
    <row r="158" spans="1:8" s="10" customFormat="1" ht="30">
      <c r="A158" s="62" t="s">
        <v>89</v>
      </c>
      <c r="B158" s="8" t="s">
        <v>613</v>
      </c>
      <c r="C158" s="8" t="s">
        <v>111</v>
      </c>
      <c r="D158" s="62" t="s">
        <v>832</v>
      </c>
      <c r="E158" s="62" t="s">
        <v>315</v>
      </c>
      <c r="F158" s="62" t="s">
        <v>315</v>
      </c>
      <c r="G158" s="62" t="s">
        <v>315</v>
      </c>
      <c r="H158" s="62" t="s">
        <v>315</v>
      </c>
    </row>
    <row r="159" spans="1:8" s="10" customFormat="1" ht="30">
      <c r="A159" s="62" t="s">
        <v>614</v>
      </c>
      <c r="B159" s="8" t="s">
        <v>615</v>
      </c>
      <c r="C159" s="8" t="s">
        <v>111</v>
      </c>
      <c r="D159" s="62" t="s">
        <v>832</v>
      </c>
      <c r="E159" s="62" t="s">
        <v>315</v>
      </c>
      <c r="F159" s="62" t="s">
        <v>315</v>
      </c>
      <c r="G159" s="62" t="s">
        <v>315</v>
      </c>
      <c r="H159" s="62" t="s">
        <v>315</v>
      </c>
    </row>
    <row r="160" spans="1:8" s="10" customFormat="1" ht="15" customHeight="1">
      <c r="A160" s="62" t="s">
        <v>90</v>
      </c>
      <c r="B160" s="8" t="s">
        <v>616</v>
      </c>
      <c r="C160" s="8" t="s">
        <v>315</v>
      </c>
      <c r="D160" s="62" t="s">
        <v>832</v>
      </c>
      <c r="E160" s="62" t="s">
        <v>315</v>
      </c>
      <c r="F160" s="62" t="s">
        <v>315</v>
      </c>
      <c r="G160" s="62" t="s">
        <v>315</v>
      </c>
      <c r="H160" s="62" t="s">
        <v>315</v>
      </c>
    </row>
    <row r="161" spans="1:8" s="10" customFormat="1">
      <c r="A161" s="121" t="s">
        <v>617</v>
      </c>
      <c r="B161" s="121"/>
      <c r="C161" s="121"/>
      <c r="D161" s="121"/>
      <c r="E161" s="121"/>
      <c r="F161" s="121"/>
      <c r="G161" s="121"/>
      <c r="H161" s="121"/>
    </row>
    <row r="162" spans="1:8" s="28" customFormat="1" ht="28.5">
      <c r="A162" s="59" t="s">
        <v>400</v>
      </c>
      <c r="B162" s="63" t="s">
        <v>618</v>
      </c>
      <c r="C162" s="63" t="s">
        <v>111</v>
      </c>
      <c r="D162" s="59" t="s">
        <v>832</v>
      </c>
      <c r="E162" s="31" t="s">
        <v>315</v>
      </c>
      <c r="F162" s="59" t="s">
        <v>315</v>
      </c>
      <c r="G162" s="59" t="s">
        <v>315</v>
      </c>
      <c r="H162" s="59" t="s">
        <v>315</v>
      </c>
    </row>
    <row r="163" spans="1:8" s="10" customFormat="1" ht="30">
      <c r="A163" s="62" t="s">
        <v>91</v>
      </c>
      <c r="B163" s="8" t="s">
        <v>113</v>
      </c>
      <c r="C163" s="8" t="s">
        <v>111</v>
      </c>
      <c r="D163" s="62" t="s">
        <v>832</v>
      </c>
      <c r="E163" s="62" t="s">
        <v>315</v>
      </c>
      <c r="F163" s="62" t="s">
        <v>315</v>
      </c>
      <c r="G163" s="62" t="s">
        <v>315</v>
      </c>
      <c r="H163" s="62" t="s">
        <v>315</v>
      </c>
    </row>
    <row r="164" spans="1:8" s="10" customFormat="1" ht="30">
      <c r="A164" s="62" t="s">
        <v>619</v>
      </c>
      <c r="B164" s="8" t="s">
        <v>114</v>
      </c>
      <c r="C164" s="8" t="s">
        <v>111</v>
      </c>
      <c r="D164" s="62" t="s">
        <v>832</v>
      </c>
      <c r="E164" s="62" t="s">
        <v>315</v>
      </c>
      <c r="F164" s="62" t="s">
        <v>315</v>
      </c>
      <c r="G164" s="62" t="s">
        <v>315</v>
      </c>
      <c r="H164" s="62" t="s">
        <v>315</v>
      </c>
    </row>
    <row r="165" spans="1:8" s="10" customFormat="1" ht="30">
      <c r="A165" s="62" t="s">
        <v>620</v>
      </c>
      <c r="B165" s="8" t="s">
        <v>116</v>
      </c>
      <c r="C165" s="8" t="s">
        <v>111</v>
      </c>
      <c r="D165" s="62" t="s">
        <v>832</v>
      </c>
      <c r="E165" s="62" t="s">
        <v>315</v>
      </c>
      <c r="F165" s="62" t="s">
        <v>315</v>
      </c>
      <c r="G165" s="62" t="s">
        <v>315</v>
      </c>
      <c r="H165" s="62" t="s">
        <v>315</v>
      </c>
    </row>
    <row r="166" spans="1:8" s="10" customFormat="1" ht="30">
      <c r="A166" s="62" t="s">
        <v>621</v>
      </c>
      <c r="B166" s="8" t="s">
        <v>118</v>
      </c>
      <c r="C166" s="8" t="s">
        <v>111</v>
      </c>
      <c r="D166" s="62" t="s">
        <v>832</v>
      </c>
      <c r="E166" s="62" t="s">
        <v>315</v>
      </c>
      <c r="F166" s="62" t="s">
        <v>315</v>
      </c>
      <c r="G166" s="62" t="s">
        <v>315</v>
      </c>
      <c r="H166" s="62" t="s">
        <v>315</v>
      </c>
    </row>
    <row r="167" spans="1:8" s="10" customFormat="1" ht="30">
      <c r="A167" s="62" t="s">
        <v>92</v>
      </c>
      <c r="B167" s="8" t="s">
        <v>120</v>
      </c>
      <c r="C167" s="8" t="s">
        <v>111</v>
      </c>
      <c r="D167" s="62" t="s">
        <v>832</v>
      </c>
      <c r="E167" s="62" t="s">
        <v>315</v>
      </c>
      <c r="F167" s="62" t="s">
        <v>315</v>
      </c>
      <c r="G167" s="62" t="s">
        <v>315</v>
      </c>
      <c r="H167" s="62" t="s">
        <v>315</v>
      </c>
    </row>
    <row r="168" spans="1:8" s="10" customFormat="1" ht="30">
      <c r="A168" s="62" t="s">
        <v>93</v>
      </c>
      <c r="B168" s="8" t="s">
        <v>122</v>
      </c>
      <c r="C168" s="8" t="s">
        <v>111</v>
      </c>
      <c r="D168" s="62" t="s">
        <v>832</v>
      </c>
      <c r="E168" s="62" t="s">
        <v>315</v>
      </c>
      <c r="F168" s="62" t="s">
        <v>315</v>
      </c>
      <c r="G168" s="62" t="s">
        <v>315</v>
      </c>
      <c r="H168" s="62" t="s">
        <v>315</v>
      </c>
    </row>
    <row r="169" spans="1:8" s="10" customFormat="1" ht="30">
      <c r="A169" s="62" t="s">
        <v>94</v>
      </c>
      <c r="B169" s="8" t="s">
        <v>124</v>
      </c>
      <c r="C169" s="8" t="s">
        <v>111</v>
      </c>
      <c r="D169" s="62" t="s">
        <v>832</v>
      </c>
      <c r="E169" s="62" t="s">
        <v>315</v>
      </c>
      <c r="F169" s="62" t="s">
        <v>315</v>
      </c>
      <c r="G169" s="62" t="s">
        <v>315</v>
      </c>
      <c r="H169" s="62" t="s">
        <v>315</v>
      </c>
    </row>
    <row r="170" spans="1:8" s="10" customFormat="1" ht="30">
      <c r="A170" s="62" t="s">
        <v>622</v>
      </c>
      <c r="B170" s="8" t="s">
        <v>126</v>
      </c>
      <c r="C170" s="8" t="s">
        <v>111</v>
      </c>
      <c r="D170" s="62" t="s">
        <v>832</v>
      </c>
      <c r="E170" s="62" t="s">
        <v>315</v>
      </c>
      <c r="F170" s="62" t="s">
        <v>315</v>
      </c>
      <c r="G170" s="62" t="s">
        <v>315</v>
      </c>
      <c r="H170" s="62" t="s">
        <v>315</v>
      </c>
    </row>
    <row r="171" spans="1:8" s="10" customFormat="1" ht="30">
      <c r="A171" s="62" t="s">
        <v>623</v>
      </c>
      <c r="B171" s="8" t="s">
        <v>128</v>
      </c>
      <c r="C171" s="8" t="s">
        <v>111</v>
      </c>
      <c r="D171" s="62" t="s">
        <v>832</v>
      </c>
      <c r="E171" s="62" t="s">
        <v>315</v>
      </c>
      <c r="F171" s="62" t="s">
        <v>315</v>
      </c>
      <c r="G171" s="62" t="s">
        <v>315</v>
      </c>
      <c r="H171" s="62" t="s">
        <v>315</v>
      </c>
    </row>
    <row r="172" spans="1:8" s="10" customFormat="1" ht="30">
      <c r="A172" s="62" t="s">
        <v>624</v>
      </c>
      <c r="B172" s="8" t="s">
        <v>130</v>
      </c>
      <c r="C172" s="8" t="s">
        <v>111</v>
      </c>
      <c r="D172" s="62" t="s">
        <v>832</v>
      </c>
      <c r="E172" s="62" t="s">
        <v>315</v>
      </c>
      <c r="F172" s="62" t="s">
        <v>315</v>
      </c>
      <c r="G172" s="62" t="s">
        <v>315</v>
      </c>
      <c r="H172" s="62" t="s">
        <v>315</v>
      </c>
    </row>
    <row r="173" spans="1:8" s="10" customFormat="1" ht="30">
      <c r="A173" s="62" t="s">
        <v>625</v>
      </c>
      <c r="B173" s="8" t="s">
        <v>132</v>
      </c>
      <c r="C173" s="8" t="s">
        <v>111</v>
      </c>
      <c r="D173" s="62" t="s">
        <v>832</v>
      </c>
      <c r="E173" s="62" t="s">
        <v>315</v>
      </c>
      <c r="F173" s="62" t="s">
        <v>315</v>
      </c>
      <c r="G173" s="62" t="s">
        <v>315</v>
      </c>
      <c r="H173" s="62" t="s">
        <v>315</v>
      </c>
    </row>
    <row r="174" spans="1:8" s="10" customFormat="1" ht="30">
      <c r="A174" s="62" t="s">
        <v>626</v>
      </c>
      <c r="B174" s="8" t="s">
        <v>134</v>
      </c>
      <c r="C174" s="8" t="s">
        <v>111</v>
      </c>
      <c r="D174" s="62" t="s">
        <v>832</v>
      </c>
      <c r="E174" s="62" t="s">
        <v>315</v>
      </c>
      <c r="F174" s="62" t="s">
        <v>315</v>
      </c>
      <c r="G174" s="62" t="s">
        <v>315</v>
      </c>
      <c r="H174" s="62" t="s">
        <v>315</v>
      </c>
    </row>
    <row r="175" spans="1:8" s="10" customFormat="1" ht="30">
      <c r="A175" s="62" t="s">
        <v>627</v>
      </c>
      <c r="B175" s="8" t="s">
        <v>136</v>
      </c>
      <c r="C175" s="8" t="s">
        <v>111</v>
      </c>
      <c r="D175" s="62" t="s">
        <v>832</v>
      </c>
      <c r="E175" s="62" t="s">
        <v>315</v>
      </c>
      <c r="F175" s="62" t="s">
        <v>315</v>
      </c>
      <c r="G175" s="62" t="s">
        <v>315</v>
      </c>
      <c r="H175" s="62" t="s">
        <v>315</v>
      </c>
    </row>
    <row r="176" spans="1:8" s="10" customFormat="1" ht="30">
      <c r="A176" s="62" t="s">
        <v>628</v>
      </c>
      <c r="B176" s="8" t="s">
        <v>629</v>
      </c>
      <c r="C176" s="8" t="s">
        <v>111</v>
      </c>
      <c r="D176" s="62" t="s">
        <v>832</v>
      </c>
      <c r="E176" s="62" t="s">
        <v>315</v>
      </c>
      <c r="F176" s="62" t="s">
        <v>315</v>
      </c>
      <c r="G176" s="62" t="s">
        <v>315</v>
      </c>
      <c r="H176" s="62" t="s">
        <v>315</v>
      </c>
    </row>
    <row r="177" spans="1:8" s="10" customFormat="1" ht="30">
      <c r="A177" s="62" t="s">
        <v>630</v>
      </c>
      <c r="B177" s="8" t="s">
        <v>631</v>
      </c>
      <c r="C177" s="8" t="s">
        <v>111</v>
      </c>
      <c r="D177" s="62" t="s">
        <v>832</v>
      </c>
      <c r="E177" s="62" t="s">
        <v>315</v>
      </c>
      <c r="F177" s="62" t="s">
        <v>315</v>
      </c>
      <c r="G177" s="62" t="s">
        <v>315</v>
      </c>
      <c r="H177" s="62" t="s">
        <v>315</v>
      </c>
    </row>
    <row r="178" spans="1:8" s="10" customFormat="1" ht="30">
      <c r="A178" s="62" t="s">
        <v>632</v>
      </c>
      <c r="B178" s="8" t="s">
        <v>633</v>
      </c>
      <c r="C178" s="8" t="s">
        <v>111</v>
      </c>
      <c r="D178" s="62" t="s">
        <v>832</v>
      </c>
      <c r="E178" s="62" t="s">
        <v>315</v>
      </c>
      <c r="F178" s="62" t="s">
        <v>315</v>
      </c>
      <c r="G178" s="62" t="s">
        <v>315</v>
      </c>
      <c r="H178" s="62" t="s">
        <v>315</v>
      </c>
    </row>
    <row r="179" spans="1:8" s="10" customFormat="1" ht="30">
      <c r="A179" s="62" t="s">
        <v>634</v>
      </c>
      <c r="B179" s="8" t="s">
        <v>138</v>
      </c>
      <c r="C179" s="8" t="s">
        <v>111</v>
      </c>
      <c r="D179" s="62" t="s">
        <v>832</v>
      </c>
      <c r="E179" s="34" t="s">
        <v>315</v>
      </c>
      <c r="F179" s="62" t="s">
        <v>315</v>
      </c>
      <c r="G179" s="62" t="s">
        <v>315</v>
      </c>
      <c r="H179" s="62" t="s">
        <v>315</v>
      </c>
    </row>
    <row r="180" spans="1:8" s="28" customFormat="1" ht="28.5">
      <c r="A180" s="59" t="s">
        <v>635</v>
      </c>
      <c r="B180" s="63" t="s">
        <v>636</v>
      </c>
      <c r="C180" s="63" t="s">
        <v>111</v>
      </c>
      <c r="D180" s="59" t="s">
        <v>832</v>
      </c>
      <c r="E180" s="31" t="s">
        <v>315</v>
      </c>
      <c r="F180" s="59" t="s">
        <v>315</v>
      </c>
      <c r="G180" s="59" t="s">
        <v>315</v>
      </c>
      <c r="H180" s="59" t="s">
        <v>315</v>
      </c>
    </row>
    <row r="181" spans="1:8" s="10" customFormat="1" ht="30">
      <c r="A181" s="62" t="s">
        <v>637</v>
      </c>
      <c r="B181" s="8" t="s">
        <v>638</v>
      </c>
      <c r="C181" s="8" t="s">
        <v>111</v>
      </c>
      <c r="D181" s="62" t="s">
        <v>832</v>
      </c>
      <c r="E181" s="62" t="s">
        <v>315</v>
      </c>
      <c r="F181" s="62" t="s">
        <v>315</v>
      </c>
      <c r="G181" s="62" t="s">
        <v>315</v>
      </c>
      <c r="H181" s="62" t="s">
        <v>315</v>
      </c>
    </row>
    <row r="182" spans="1:8" s="10" customFormat="1" ht="30">
      <c r="A182" s="62" t="s">
        <v>639</v>
      </c>
      <c r="B182" s="8" t="s">
        <v>640</v>
      </c>
      <c r="C182" s="8" t="s">
        <v>111</v>
      </c>
      <c r="D182" s="62" t="s">
        <v>832</v>
      </c>
      <c r="E182" s="62" t="s">
        <v>315</v>
      </c>
      <c r="F182" s="62" t="s">
        <v>315</v>
      </c>
      <c r="G182" s="62" t="s">
        <v>315</v>
      </c>
      <c r="H182" s="62" t="s">
        <v>315</v>
      </c>
    </row>
    <row r="183" spans="1:8" s="10" customFormat="1" ht="30">
      <c r="A183" s="62" t="s">
        <v>641</v>
      </c>
      <c r="B183" s="8" t="s">
        <v>354</v>
      </c>
      <c r="C183" s="8" t="s">
        <v>111</v>
      </c>
      <c r="D183" s="62" t="s">
        <v>832</v>
      </c>
      <c r="E183" s="62" t="s">
        <v>315</v>
      </c>
      <c r="F183" s="62" t="s">
        <v>315</v>
      </c>
      <c r="G183" s="62" t="s">
        <v>315</v>
      </c>
      <c r="H183" s="62" t="s">
        <v>315</v>
      </c>
    </row>
    <row r="184" spans="1:8" s="10" customFormat="1" ht="30">
      <c r="A184" s="62" t="s">
        <v>642</v>
      </c>
      <c r="B184" s="8" t="s">
        <v>643</v>
      </c>
      <c r="C184" s="8" t="s">
        <v>111</v>
      </c>
      <c r="D184" s="62" t="s">
        <v>832</v>
      </c>
      <c r="E184" s="62" t="s">
        <v>315</v>
      </c>
      <c r="F184" s="62" t="s">
        <v>315</v>
      </c>
      <c r="G184" s="62" t="s">
        <v>315</v>
      </c>
      <c r="H184" s="62" t="s">
        <v>315</v>
      </c>
    </row>
    <row r="185" spans="1:8" s="10" customFormat="1" ht="30">
      <c r="A185" s="62" t="s">
        <v>644</v>
      </c>
      <c r="B185" s="8" t="s">
        <v>645</v>
      </c>
      <c r="C185" s="8" t="s">
        <v>111</v>
      </c>
      <c r="D185" s="62" t="s">
        <v>832</v>
      </c>
      <c r="E185" s="62" t="s">
        <v>315</v>
      </c>
      <c r="F185" s="62" t="s">
        <v>315</v>
      </c>
      <c r="G185" s="62" t="s">
        <v>315</v>
      </c>
      <c r="H185" s="62" t="s">
        <v>315</v>
      </c>
    </row>
    <row r="186" spans="1:8" s="10" customFormat="1" ht="30">
      <c r="A186" s="62" t="s">
        <v>646</v>
      </c>
      <c r="B186" s="8" t="s">
        <v>647</v>
      </c>
      <c r="C186" s="8" t="s">
        <v>111</v>
      </c>
      <c r="D186" s="62" t="s">
        <v>832</v>
      </c>
      <c r="E186" s="62" t="s">
        <v>315</v>
      </c>
      <c r="F186" s="62" t="s">
        <v>315</v>
      </c>
      <c r="G186" s="62" t="s">
        <v>315</v>
      </c>
      <c r="H186" s="62" t="s">
        <v>315</v>
      </c>
    </row>
    <row r="187" spans="1:8" s="10" customFormat="1" ht="30">
      <c r="A187" s="62" t="s">
        <v>648</v>
      </c>
      <c r="B187" s="8" t="s">
        <v>649</v>
      </c>
      <c r="C187" s="8" t="s">
        <v>111</v>
      </c>
      <c r="D187" s="62" t="s">
        <v>832</v>
      </c>
      <c r="E187" s="62" t="s">
        <v>315</v>
      </c>
      <c r="F187" s="62" t="s">
        <v>315</v>
      </c>
      <c r="G187" s="62" t="s">
        <v>315</v>
      </c>
      <c r="H187" s="62" t="s">
        <v>315</v>
      </c>
    </row>
    <row r="188" spans="1:8" s="10" customFormat="1" ht="30">
      <c r="A188" s="62" t="s">
        <v>650</v>
      </c>
      <c r="B188" s="8" t="s">
        <v>651</v>
      </c>
      <c r="C188" s="8" t="s">
        <v>111</v>
      </c>
      <c r="D188" s="62" t="s">
        <v>832</v>
      </c>
      <c r="E188" s="62" t="s">
        <v>315</v>
      </c>
      <c r="F188" s="62" t="s">
        <v>315</v>
      </c>
      <c r="G188" s="62" t="s">
        <v>315</v>
      </c>
      <c r="H188" s="62" t="s">
        <v>315</v>
      </c>
    </row>
    <row r="189" spans="1:8" s="10" customFormat="1" ht="30">
      <c r="A189" s="62" t="s">
        <v>652</v>
      </c>
      <c r="B189" s="8" t="s">
        <v>653</v>
      </c>
      <c r="C189" s="8" t="s">
        <v>111</v>
      </c>
      <c r="D189" s="62" t="s">
        <v>832</v>
      </c>
      <c r="E189" s="62" t="s">
        <v>315</v>
      </c>
      <c r="F189" s="62" t="s">
        <v>315</v>
      </c>
      <c r="G189" s="62" t="s">
        <v>315</v>
      </c>
      <c r="H189" s="62" t="s">
        <v>315</v>
      </c>
    </row>
    <row r="190" spans="1:8" s="10" customFormat="1" ht="30">
      <c r="A190" s="62" t="s">
        <v>654</v>
      </c>
      <c r="B190" s="8" t="s">
        <v>655</v>
      </c>
      <c r="C190" s="8" t="s">
        <v>111</v>
      </c>
      <c r="D190" s="62" t="s">
        <v>832</v>
      </c>
      <c r="E190" s="62" t="s">
        <v>315</v>
      </c>
      <c r="F190" s="62" t="s">
        <v>315</v>
      </c>
      <c r="G190" s="62" t="s">
        <v>315</v>
      </c>
      <c r="H190" s="62" t="s">
        <v>315</v>
      </c>
    </row>
    <row r="191" spans="1:8" s="10" customFormat="1" ht="30">
      <c r="A191" s="62" t="s">
        <v>656</v>
      </c>
      <c r="B191" s="8" t="s">
        <v>657</v>
      </c>
      <c r="C191" s="8" t="s">
        <v>111</v>
      </c>
      <c r="D191" s="62" t="s">
        <v>832</v>
      </c>
      <c r="E191" s="62" t="s">
        <v>315</v>
      </c>
      <c r="F191" s="62" t="s">
        <v>315</v>
      </c>
      <c r="G191" s="62" t="s">
        <v>315</v>
      </c>
      <c r="H191" s="62" t="s">
        <v>315</v>
      </c>
    </row>
    <row r="192" spans="1:8" s="10" customFormat="1" ht="30">
      <c r="A192" s="62" t="s">
        <v>658</v>
      </c>
      <c r="B192" s="8" t="s">
        <v>659</v>
      </c>
      <c r="C192" s="8" t="s">
        <v>111</v>
      </c>
      <c r="D192" s="62" t="s">
        <v>832</v>
      </c>
      <c r="E192" s="62" t="s">
        <v>315</v>
      </c>
      <c r="F192" s="62" t="s">
        <v>315</v>
      </c>
      <c r="G192" s="62" t="s">
        <v>315</v>
      </c>
      <c r="H192" s="62" t="s">
        <v>315</v>
      </c>
    </row>
    <row r="193" spans="1:8" s="10" customFormat="1" ht="30">
      <c r="A193" s="62" t="s">
        <v>660</v>
      </c>
      <c r="B193" s="8" t="s">
        <v>661</v>
      </c>
      <c r="C193" s="8" t="s">
        <v>111</v>
      </c>
      <c r="D193" s="62" t="s">
        <v>832</v>
      </c>
      <c r="E193" s="62" t="s">
        <v>315</v>
      </c>
      <c r="F193" s="62" t="s">
        <v>315</v>
      </c>
      <c r="G193" s="62" t="s">
        <v>315</v>
      </c>
      <c r="H193" s="62" t="s">
        <v>315</v>
      </c>
    </row>
    <row r="194" spans="1:8" s="10" customFormat="1" ht="30">
      <c r="A194" s="62" t="s">
        <v>662</v>
      </c>
      <c r="B194" s="8" t="s">
        <v>663</v>
      </c>
      <c r="C194" s="8" t="s">
        <v>111</v>
      </c>
      <c r="D194" s="62" t="s">
        <v>832</v>
      </c>
      <c r="E194" s="62" t="s">
        <v>315</v>
      </c>
      <c r="F194" s="62" t="s">
        <v>315</v>
      </c>
      <c r="G194" s="62" t="s">
        <v>315</v>
      </c>
      <c r="H194" s="62" t="s">
        <v>315</v>
      </c>
    </row>
    <row r="195" spans="1:8" s="10" customFormat="1" ht="30">
      <c r="A195" s="62" t="s">
        <v>664</v>
      </c>
      <c r="B195" s="8" t="s">
        <v>665</v>
      </c>
      <c r="C195" s="8" t="s">
        <v>111</v>
      </c>
      <c r="D195" s="62" t="s">
        <v>832</v>
      </c>
      <c r="E195" s="62" t="s">
        <v>315</v>
      </c>
      <c r="F195" s="62" t="s">
        <v>315</v>
      </c>
      <c r="G195" s="62" t="s">
        <v>315</v>
      </c>
      <c r="H195" s="62" t="s">
        <v>315</v>
      </c>
    </row>
    <row r="196" spans="1:8" s="10" customFormat="1" ht="45">
      <c r="A196" s="62" t="s">
        <v>666</v>
      </c>
      <c r="B196" s="8" t="s">
        <v>667</v>
      </c>
      <c r="C196" s="8" t="s">
        <v>111</v>
      </c>
      <c r="D196" s="62" t="s">
        <v>832</v>
      </c>
      <c r="E196" s="62" t="s">
        <v>315</v>
      </c>
      <c r="F196" s="62" t="s">
        <v>315</v>
      </c>
      <c r="G196" s="62" t="s">
        <v>315</v>
      </c>
      <c r="H196" s="62" t="s">
        <v>315</v>
      </c>
    </row>
    <row r="197" spans="1:8" s="10" customFormat="1" ht="30">
      <c r="A197" s="62" t="s">
        <v>668</v>
      </c>
      <c r="B197" s="8" t="s">
        <v>669</v>
      </c>
      <c r="C197" s="8" t="s">
        <v>111</v>
      </c>
      <c r="D197" s="62" t="s">
        <v>832</v>
      </c>
      <c r="E197" s="34" t="s">
        <v>315</v>
      </c>
      <c r="F197" s="62" t="s">
        <v>315</v>
      </c>
      <c r="G197" s="62" t="s">
        <v>315</v>
      </c>
      <c r="H197" s="62" t="s">
        <v>315</v>
      </c>
    </row>
    <row r="198" spans="1:8" s="28" customFormat="1" ht="28.5">
      <c r="A198" s="59" t="s">
        <v>670</v>
      </c>
      <c r="B198" s="63" t="s">
        <v>671</v>
      </c>
      <c r="C198" s="63" t="s">
        <v>111</v>
      </c>
      <c r="D198" s="59" t="s">
        <v>832</v>
      </c>
      <c r="E198" s="31" t="s">
        <v>315</v>
      </c>
      <c r="F198" s="59" t="s">
        <v>315</v>
      </c>
      <c r="G198" s="59" t="s">
        <v>315</v>
      </c>
      <c r="H198" s="59" t="s">
        <v>315</v>
      </c>
    </row>
    <row r="199" spans="1:8" s="10" customFormat="1" ht="30">
      <c r="A199" s="62" t="s">
        <v>672</v>
      </c>
      <c r="B199" s="8" t="s">
        <v>673</v>
      </c>
      <c r="C199" s="8" t="s">
        <v>111</v>
      </c>
      <c r="D199" s="62" t="s">
        <v>832</v>
      </c>
      <c r="E199" s="62" t="s">
        <v>315</v>
      </c>
      <c r="F199" s="62" t="s">
        <v>315</v>
      </c>
      <c r="G199" s="62" t="s">
        <v>315</v>
      </c>
      <c r="H199" s="62" t="s">
        <v>315</v>
      </c>
    </row>
    <row r="200" spans="1:8" s="10" customFormat="1" ht="30">
      <c r="A200" s="62" t="s">
        <v>674</v>
      </c>
      <c r="B200" s="8" t="s">
        <v>675</v>
      </c>
      <c r="C200" s="8" t="s">
        <v>111</v>
      </c>
      <c r="D200" s="62" t="s">
        <v>832</v>
      </c>
      <c r="E200" s="62" t="s">
        <v>315</v>
      </c>
      <c r="F200" s="62" t="s">
        <v>315</v>
      </c>
      <c r="G200" s="62" t="s">
        <v>315</v>
      </c>
      <c r="H200" s="62" t="s">
        <v>315</v>
      </c>
    </row>
    <row r="201" spans="1:8" s="10" customFormat="1" ht="30">
      <c r="A201" s="62" t="s">
        <v>676</v>
      </c>
      <c r="B201" s="8" t="s">
        <v>677</v>
      </c>
      <c r="C201" s="8" t="s">
        <v>111</v>
      </c>
      <c r="D201" s="62" t="s">
        <v>832</v>
      </c>
      <c r="E201" s="62" t="s">
        <v>315</v>
      </c>
      <c r="F201" s="62" t="s">
        <v>315</v>
      </c>
      <c r="G201" s="62" t="s">
        <v>315</v>
      </c>
      <c r="H201" s="62" t="s">
        <v>315</v>
      </c>
    </row>
    <row r="202" spans="1:8" s="10" customFormat="1" ht="30">
      <c r="A202" s="62" t="s">
        <v>678</v>
      </c>
      <c r="B202" s="8" t="s">
        <v>572</v>
      </c>
      <c r="C202" s="8" t="s">
        <v>111</v>
      </c>
      <c r="D202" s="62" t="s">
        <v>832</v>
      </c>
      <c r="E202" s="62" t="s">
        <v>315</v>
      </c>
      <c r="F202" s="62" t="s">
        <v>315</v>
      </c>
      <c r="G202" s="62" t="s">
        <v>315</v>
      </c>
      <c r="H202" s="62" t="s">
        <v>315</v>
      </c>
    </row>
    <row r="203" spans="1:8" s="10" customFormat="1" ht="30">
      <c r="A203" s="62" t="s">
        <v>679</v>
      </c>
      <c r="B203" s="8" t="s">
        <v>575</v>
      </c>
      <c r="C203" s="8" t="s">
        <v>111</v>
      </c>
      <c r="D203" s="62" t="s">
        <v>832</v>
      </c>
      <c r="E203" s="62" t="s">
        <v>315</v>
      </c>
      <c r="F203" s="62" t="s">
        <v>315</v>
      </c>
      <c r="G203" s="62" t="s">
        <v>315</v>
      </c>
      <c r="H203" s="62" t="s">
        <v>315</v>
      </c>
    </row>
    <row r="204" spans="1:8" s="10" customFormat="1" ht="30">
      <c r="A204" s="62" t="s">
        <v>680</v>
      </c>
      <c r="B204" s="8" t="s">
        <v>681</v>
      </c>
      <c r="C204" s="8" t="s">
        <v>111</v>
      </c>
      <c r="D204" s="62" t="s">
        <v>832</v>
      </c>
      <c r="E204" s="62" t="s">
        <v>315</v>
      </c>
      <c r="F204" s="62" t="s">
        <v>315</v>
      </c>
      <c r="G204" s="62" t="s">
        <v>315</v>
      </c>
      <c r="H204" s="62" t="s">
        <v>315</v>
      </c>
    </row>
    <row r="205" spans="1:8" s="28" customFormat="1" ht="28.5">
      <c r="A205" s="59" t="s">
        <v>682</v>
      </c>
      <c r="B205" s="63" t="s">
        <v>683</v>
      </c>
      <c r="C205" s="63" t="s">
        <v>111</v>
      </c>
      <c r="D205" s="59" t="s">
        <v>832</v>
      </c>
      <c r="E205" s="59" t="s">
        <v>315</v>
      </c>
      <c r="F205" s="59" t="s">
        <v>315</v>
      </c>
      <c r="G205" s="59" t="s">
        <v>315</v>
      </c>
      <c r="H205" s="59" t="s">
        <v>315</v>
      </c>
    </row>
    <row r="206" spans="1:8" s="10" customFormat="1" ht="30">
      <c r="A206" s="62" t="s">
        <v>684</v>
      </c>
      <c r="B206" s="8" t="s">
        <v>685</v>
      </c>
      <c r="C206" s="8" t="s">
        <v>111</v>
      </c>
      <c r="D206" s="62" t="s">
        <v>832</v>
      </c>
      <c r="E206" s="62" t="s">
        <v>315</v>
      </c>
      <c r="F206" s="62" t="s">
        <v>315</v>
      </c>
      <c r="G206" s="62" t="s">
        <v>315</v>
      </c>
      <c r="H206" s="62" t="s">
        <v>315</v>
      </c>
    </row>
    <row r="207" spans="1:8" s="10" customFormat="1" ht="30">
      <c r="A207" s="62" t="s">
        <v>686</v>
      </c>
      <c r="B207" s="8" t="s">
        <v>687</v>
      </c>
      <c r="C207" s="8" t="s">
        <v>111</v>
      </c>
      <c r="D207" s="62" t="s">
        <v>832</v>
      </c>
      <c r="E207" s="62" t="s">
        <v>315</v>
      </c>
      <c r="F207" s="62" t="s">
        <v>315</v>
      </c>
      <c r="G207" s="62" t="s">
        <v>315</v>
      </c>
      <c r="H207" s="62" t="s">
        <v>315</v>
      </c>
    </row>
    <row r="208" spans="1:8" s="10" customFormat="1" ht="30">
      <c r="A208" s="62" t="s">
        <v>688</v>
      </c>
      <c r="B208" s="8" t="s">
        <v>689</v>
      </c>
      <c r="C208" s="8" t="s">
        <v>111</v>
      </c>
      <c r="D208" s="62" t="s">
        <v>832</v>
      </c>
      <c r="E208" s="62" t="s">
        <v>315</v>
      </c>
      <c r="F208" s="62" t="s">
        <v>315</v>
      </c>
      <c r="G208" s="62" t="s">
        <v>315</v>
      </c>
      <c r="H208" s="62" t="s">
        <v>315</v>
      </c>
    </row>
    <row r="209" spans="1:8" s="10" customFormat="1" ht="30">
      <c r="A209" s="62" t="s">
        <v>690</v>
      </c>
      <c r="B209" s="8" t="s">
        <v>691</v>
      </c>
      <c r="C209" s="8" t="s">
        <v>111</v>
      </c>
      <c r="D209" s="62" t="s">
        <v>832</v>
      </c>
      <c r="E209" s="62" t="s">
        <v>315</v>
      </c>
      <c r="F209" s="62" t="s">
        <v>315</v>
      </c>
      <c r="G209" s="62" t="s">
        <v>315</v>
      </c>
      <c r="H209" s="62" t="s">
        <v>315</v>
      </c>
    </row>
    <row r="210" spans="1:8" s="10" customFormat="1" ht="30">
      <c r="A210" s="62" t="s">
        <v>692</v>
      </c>
      <c r="B210" s="8" t="s">
        <v>693</v>
      </c>
      <c r="C210" s="8" t="s">
        <v>111</v>
      </c>
      <c r="D210" s="62" t="s">
        <v>832</v>
      </c>
      <c r="E210" s="62" t="s">
        <v>315</v>
      </c>
      <c r="F210" s="62" t="s">
        <v>315</v>
      </c>
      <c r="G210" s="62" t="s">
        <v>315</v>
      </c>
      <c r="H210" s="62" t="s">
        <v>315</v>
      </c>
    </row>
    <row r="211" spans="1:8" s="10" customFormat="1" ht="30">
      <c r="A211" s="62" t="s">
        <v>694</v>
      </c>
      <c r="B211" s="8" t="s">
        <v>695</v>
      </c>
      <c r="C211" s="8" t="s">
        <v>111</v>
      </c>
      <c r="D211" s="62" t="s">
        <v>832</v>
      </c>
      <c r="E211" s="62" t="s">
        <v>315</v>
      </c>
      <c r="F211" s="62" t="s">
        <v>315</v>
      </c>
      <c r="G211" s="62" t="s">
        <v>315</v>
      </c>
      <c r="H211" s="62" t="s">
        <v>315</v>
      </c>
    </row>
    <row r="212" spans="1:8" s="10" customFormat="1" ht="30">
      <c r="A212" s="62" t="s">
        <v>696</v>
      </c>
      <c r="B212" s="8" t="s">
        <v>697</v>
      </c>
      <c r="C212" s="8" t="s">
        <v>111</v>
      </c>
      <c r="D212" s="62" t="s">
        <v>832</v>
      </c>
      <c r="E212" s="62" t="s">
        <v>315</v>
      </c>
      <c r="F212" s="62" t="s">
        <v>315</v>
      </c>
      <c r="G212" s="62" t="s">
        <v>315</v>
      </c>
      <c r="H212" s="62" t="s">
        <v>315</v>
      </c>
    </row>
    <row r="213" spans="1:8" s="10" customFormat="1" ht="30">
      <c r="A213" s="62" t="s">
        <v>698</v>
      </c>
      <c r="B213" s="8" t="s">
        <v>699</v>
      </c>
      <c r="C213" s="8" t="s">
        <v>111</v>
      </c>
      <c r="D213" s="62" t="s">
        <v>832</v>
      </c>
      <c r="E213" s="62" t="s">
        <v>315</v>
      </c>
      <c r="F213" s="62" t="s">
        <v>315</v>
      </c>
      <c r="G213" s="62" t="s">
        <v>315</v>
      </c>
      <c r="H213" s="62" t="s">
        <v>315</v>
      </c>
    </row>
    <row r="214" spans="1:8" s="10" customFormat="1" ht="30">
      <c r="A214" s="62" t="s">
        <v>700</v>
      </c>
      <c r="B214" s="8" t="s">
        <v>701</v>
      </c>
      <c r="C214" s="8" t="s">
        <v>111</v>
      </c>
      <c r="D214" s="62" t="s">
        <v>832</v>
      </c>
      <c r="E214" s="62" t="s">
        <v>315</v>
      </c>
      <c r="F214" s="62" t="s">
        <v>315</v>
      </c>
      <c r="G214" s="62" t="s">
        <v>315</v>
      </c>
      <c r="H214" s="62" t="s">
        <v>315</v>
      </c>
    </row>
    <row r="215" spans="1:8" s="10" customFormat="1">
      <c r="A215" s="62" t="s">
        <v>702</v>
      </c>
      <c r="B215" s="8" t="s">
        <v>200</v>
      </c>
      <c r="C215" s="8" t="s">
        <v>315</v>
      </c>
      <c r="D215" s="62" t="s">
        <v>832</v>
      </c>
      <c r="E215" s="62" t="s">
        <v>315</v>
      </c>
      <c r="F215" s="62" t="s">
        <v>315</v>
      </c>
      <c r="G215" s="62" t="s">
        <v>315</v>
      </c>
      <c r="H215" s="62" t="s">
        <v>315</v>
      </c>
    </row>
    <row r="216" spans="1:8" s="10" customFormat="1" ht="30">
      <c r="A216" s="62" t="s">
        <v>703</v>
      </c>
      <c r="B216" s="8" t="s">
        <v>704</v>
      </c>
      <c r="C216" s="8" t="s">
        <v>111</v>
      </c>
      <c r="D216" s="62" t="s">
        <v>832</v>
      </c>
      <c r="E216" s="62" t="s">
        <v>315</v>
      </c>
      <c r="F216" s="62" t="s">
        <v>315</v>
      </c>
      <c r="G216" s="62" t="s">
        <v>315</v>
      </c>
      <c r="H216" s="62" t="s">
        <v>315</v>
      </c>
    </row>
    <row r="217" spans="1:8" s="28" customFormat="1" ht="28.5">
      <c r="A217" s="59" t="s">
        <v>705</v>
      </c>
      <c r="B217" s="63" t="s">
        <v>706</v>
      </c>
      <c r="C217" s="63" t="s">
        <v>111</v>
      </c>
      <c r="D217" s="59" t="s">
        <v>832</v>
      </c>
      <c r="E217" s="31" t="s">
        <v>315</v>
      </c>
      <c r="F217" s="59" t="s">
        <v>315</v>
      </c>
      <c r="G217" s="59" t="s">
        <v>315</v>
      </c>
      <c r="H217" s="59" t="s">
        <v>315</v>
      </c>
    </row>
    <row r="218" spans="1:8" s="10" customFormat="1" ht="30">
      <c r="A218" s="62" t="s">
        <v>707</v>
      </c>
      <c r="B218" s="8" t="s">
        <v>708</v>
      </c>
      <c r="C218" s="8" t="s">
        <v>111</v>
      </c>
      <c r="D218" s="62" t="s">
        <v>832</v>
      </c>
      <c r="E218" s="62" t="s">
        <v>315</v>
      </c>
      <c r="F218" s="62" t="s">
        <v>315</v>
      </c>
      <c r="G218" s="62" t="s">
        <v>315</v>
      </c>
      <c r="H218" s="62" t="s">
        <v>315</v>
      </c>
    </row>
    <row r="219" spans="1:8" s="10" customFormat="1" ht="30">
      <c r="A219" s="62" t="s">
        <v>886</v>
      </c>
      <c r="B219" s="8" t="s">
        <v>709</v>
      </c>
      <c r="C219" s="8" t="s">
        <v>111</v>
      </c>
      <c r="D219" s="62" t="s">
        <v>832</v>
      </c>
      <c r="E219" s="62" t="s">
        <v>315</v>
      </c>
      <c r="F219" s="62" t="s">
        <v>315</v>
      </c>
      <c r="G219" s="62" t="s">
        <v>315</v>
      </c>
      <c r="H219" s="62" t="s">
        <v>315</v>
      </c>
    </row>
    <row r="220" spans="1:8" s="10" customFormat="1" ht="30">
      <c r="A220" s="62" t="s">
        <v>710</v>
      </c>
      <c r="B220" s="8" t="s">
        <v>711</v>
      </c>
      <c r="C220" s="8" t="s">
        <v>111</v>
      </c>
      <c r="D220" s="62" t="s">
        <v>832</v>
      </c>
      <c r="E220" s="62" t="s">
        <v>315</v>
      </c>
      <c r="F220" s="62" t="s">
        <v>315</v>
      </c>
      <c r="G220" s="62" t="s">
        <v>315</v>
      </c>
      <c r="H220" s="62" t="s">
        <v>315</v>
      </c>
    </row>
    <row r="221" spans="1:8" s="10" customFormat="1" ht="30">
      <c r="A221" s="62" t="s">
        <v>712</v>
      </c>
      <c r="B221" s="8" t="s">
        <v>713</v>
      </c>
      <c r="C221" s="8" t="s">
        <v>111</v>
      </c>
      <c r="D221" s="62" t="s">
        <v>832</v>
      </c>
      <c r="E221" s="62" t="s">
        <v>315</v>
      </c>
      <c r="F221" s="62" t="s">
        <v>315</v>
      </c>
      <c r="G221" s="62" t="s">
        <v>315</v>
      </c>
      <c r="H221" s="62" t="s">
        <v>315</v>
      </c>
    </row>
    <row r="222" spans="1:8" s="10" customFormat="1" ht="30">
      <c r="A222" s="62" t="s">
        <v>714</v>
      </c>
      <c r="B222" s="8" t="s">
        <v>290</v>
      </c>
      <c r="C222" s="8" t="s">
        <v>111</v>
      </c>
      <c r="D222" s="62" t="s">
        <v>832</v>
      </c>
      <c r="E222" s="62" t="s">
        <v>315</v>
      </c>
      <c r="F222" s="62" t="s">
        <v>315</v>
      </c>
      <c r="G222" s="62" t="s">
        <v>315</v>
      </c>
      <c r="H222" s="62" t="s">
        <v>315</v>
      </c>
    </row>
    <row r="223" spans="1:8" s="10" customFormat="1" ht="30">
      <c r="A223" s="62" t="s">
        <v>715</v>
      </c>
      <c r="B223" s="8" t="s">
        <v>716</v>
      </c>
      <c r="C223" s="8" t="s">
        <v>111</v>
      </c>
      <c r="D223" s="62" t="s">
        <v>832</v>
      </c>
      <c r="E223" s="62" t="s">
        <v>315</v>
      </c>
      <c r="F223" s="62" t="s">
        <v>315</v>
      </c>
      <c r="G223" s="62" t="s">
        <v>315</v>
      </c>
      <c r="H223" s="62" t="s">
        <v>315</v>
      </c>
    </row>
    <row r="224" spans="1:8" s="10" customFormat="1" ht="30">
      <c r="A224" s="62" t="s">
        <v>717</v>
      </c>
      <c r="B224" s="8" t="s">
        <v>718</v>
      </c>
      <c r="C224" s="8" t="s">
        <v>111</v>
      </c>
      <c r="D224" s="62" t="s">
        <v>832</v>
      </c>
      <c r="E224" s="62" t="s">
        <v>315</v>
      </c>
      <c r="F224" s="62" t="s">
        <v>315</v>
      </c>
      <c r="G224" s="62" t="s">
        <v>315</v>
      </c>
      <c r="H224" s="62" t="s">
        <v>315</v>
      </c>
    </row>
    <row r="225" spans="1:8" s="10" customFormat="1" ht="30">
      <c r="A225" s="62" t="s">
        <v>719</v>
      </c>
      <c r="B225" s="8" t="s">
        <v>720</v>
      </c>
      <c r="C225" s="8" t="s">
        <v>111</v>
      </c>
      <c r="D225" s="62" t="s">
        <v>832</v>
      </c>
      <c r="E225" s="62" t="s">
        <v>315</v>
      </c>
      <c r="F225" s="62" t="s">
        <v>315</v>
      </c>
      <c r="G225" s="62" t="s">
        <v>315</v>
      </c>
      <c r="H225" s="62" t="s">
        <v>315</v>
      </c>
    </row>
    <row r="226" spans="1:8" s="10" customFormat="1" ht="30">
      <c r="A226" s="62" t="s">
        <v>721</v>
      </c>
      <c r="B226" s="8" t="s">
        <v>722</v>
      </c>
      <c r="C226" s="8" t="s">
        <v>111</v>
      </c>
      <c r="D226" s="62" t="s">
        <v>832</v>
      </c>
      <c r="E226" s="62" t="s">
        <v>315</v>
      </c>
      <c r="F226" s="62" t="s">
        <v>315</v>
      </c>
      <c r="G226" s="62" t="s">
        <v>315</v>
      </c>
      <c r="H226" s="62" t="s">
        <v>315</v>
      </c>
    </row>
    <row r="227" spans="1:8" s="10" customFormat="1" ht="30">
      <c r="A227" s="62" t="s">
        <v>723</v>
      </c>
      <c r="B227" s="8" t="s">
        <v>724</v>
      </c>
      <c r="C227" s="8" t="s">
        <v>111</v>
      </c>
      <c r="D227" s="62" t="s">
        <v>832</v>
      </c>
      <c r="E227" s="62" t="s">
        <v>315</v>
      </c>
      <c r="F227" s="62" t="s">
        <v>315</v>
      </c>
      <c r="G227" s="62" t="s">
        <v>315</v>
      </c>
      <c r="H227" s="62" t="s">
        <v>315</v>
      </c>
    </row>
    <row r="228" spans="1:8" s="10" customFormat="1" ht="30">
      <c r="A228" s="62" t="s">
        <v>725</v>
      </c>
      <c r="B228" s="8" t="s">
        <v>726</v>
      </c>
      <c r="C228" s="8" t="s">
        <v>111</v>
      </c>
      <c r="D228" s="62" t="s">
        <v>832</v>
      </c>
      <c r="E228" s="62" t="s">
        <v>315</v>
      </c>
      <c r="F228" s="62" t="s">
        <v>315</v>
      </c>
      <c r="G228" s="62" t="s">
        <v>315</v>
      </c>
      <c r="H228" s="62" t="s">
        <v>315</v>
      </c>
    </row>
    <row r="229" spans="1:8" s="10" customFormat="1" ht="30">
      <c r="A229" s="62" t="s">
        <v>727</v>
      </c>
      <c r="B229" s="8" t="s">
        <v>728</v>
      </c>
      <c r="C229" s="8" t="s">
        <v>111</v>
      </c>
      <c r="D229" s="62" t="s">
        <v>832</v>
      </c>
      <c r="E229" s="62" t="s">
        <v>315</v>
      </c>
      <c r="F229" s="62" t="s">
        <v>315</v>
      </c>
      <c r="G229" s="62" t="s">
        <v>315</v>
      </c>
      <c r="H229" s="62" t="s">
        <v>315</v>
      </c>
    </row>
    <row r="230" spans="1:8" s="28" customFormat="1" ht="28.5">
      <c r="A230" s="59" t="s">
        <v>729</v>
      </c>
      <c r="B230" s="63" t="s">
        <v>730</v>
      </c>
      <c r="C230" s="63" t="s">
        <v>111</v>
      </c>
      <c r="D230" s="59" t="s">
        <v>832</v>
      </c>
      <c r="E230" s="31" t="s">
        <v>315</v>
      </c>
      <c r="F230" s="59" t="s">
        <v>315</v>
      </c>
      <c r="G230" s="59" t="s">
        <v>315</v>
      </c>
      <c r="H230" s="59" t="s">
        <v>315</v>
      </c>
    </row>
    <row r="231" spans="1:8" s="10" customFormat="1" ht="30">
      <c r="A231" s="62" t="s">
        <v>731</v>
      </c>
      <c r="B231" s="8" t="s">
        <v>732</v>
      </c>
      <c r="C231" s="8" t="s">
        <v>111</v>
      </c>
      <c r="D231" s="62" t="s">
        <v>832</v>
      </c>
      <c r="E231" s="62" t="s">
        <v>315</v>
      </c>
      <c r="F231" s="62" t="s">
        <v>315</v>
      </c>
      <c r="G231" s="62" t="s">
        <v>315</v>
      </c>
      <c r="H231" s="62" t="s">
        <v>315</v>
      </c>
    </row>
    <row r="232" spans="1:8" s="10" customFormat="1" ht="30">
      <c r="A232" s="62" t="s">
        <v>733</v>
      </c>
      <c r="B232" s="8" t="s">
        <v>711</v>
      </c>
      <c r="C232" s="8" t="s">
        <v>111</v>
      </c>
      <c r="D232" s="62" t="s">
        <v>832</v>
      </c>
      <c r="E232" s="62" t="s">
        <v>315</v>
      </c>
      <c r="F232" s="62" t="s">
        <v>315</v>
      </c>
      <c r="G232" s="62" t="s">
        <v>315</v>
      </c>
      <c r="H232" s="62" t="s">
        <v>315</v>
      </c>
    </row>
    <row r="233" spans="1:8" s="10" customFormat="1" ht="30">
      <c r="A233" s="62" t="s">
        <v>734</v>
      </c>
      <c r="B233" s="8" t="s">
        <v>713</v>
      </c>
      <c r="C233" s="8" t="s">
        <v>111</v>
      </c>
      <c r="D233" s="62" t="s">
        <v>832</v>
      </c>
      <c r="E233" s="62" t="s">
        <v>315</v>
      </c>
      <c r="F233" s="62" t="s">
        <v>315</v>
      </c>
      <c r="G233" s="62" t="s">
        <v>315</v>
      </c>
      <c r="H233" s="62" t="s">
        <v>315</v>
      </c>
    </row>
    <row r="234" spans="1:8" s="10" customFormat="1" ht="30">
      <c r="A234" s="62" t="s">
        <v>289</v>
      </c>
      <c r="B234" s="7" t="s">
        <v>290</v>
      </c>
      <c r="C234" s="7" t="s">
        <v>111</v>
      </c>
      <c r="D234" s="62" t="s">
        <v>832</v>
      </c>
      <c r="E234" s="62" t="s">
        <v>315</v>
      </c>
      <c r="F234" s="62" t="s">
        <v>315</v>
      </c>
      <c r="G234" s="62" t="s">
        <v>315</v>
      </c>
      <c r="H234" s="62" t="s">
        <v>315</v>
      </c>
    </row>
    <row r="235" spans="1:8" s="10" customFormat="1" ht="30">
      <c r="A235" s="62" t="s">
        <v>291</v>
      </c>
      <c r="B235" s="7" t="s">
        <v>292</v>
      </c>
      <c r="C235" s="7" t="s">
        <v>111</v>
      </c>
      <c r="D235" s="62" t="s">
        <v>832</v>
      </c>
      <c r="E235" s="62" t="s">
        <v>315</v>
      </c>
      <c r="F235" s="62" t="s">
        <v>315</v>
      </c>
      <c r="G235" s="62" t="s">
        <v>315</v>
      </c>
      <c r="H235" s="62" t="s">
        <v>315</v>
      </c>
    </row>
    <row r="236" spans="1:8" s="10" customFormat="1" ht="30">
      <c r="A236" s="62" t="s">
        <v>293</v>
      </c>
      <c r="B236" s="7" t="s">
        <v>294</v>
      </c>
      <c r="C236" s="7" t="s">
        <v>111</v>
      </c>
      <c r="D236" s="62" t="s">
        <v>832</v>
      </c>
      <c r="E236" s="62" t="s">
        <v>315</v>
      </c>
      <c r="F236" s="62" t="s">
        <v>315</v>
      </c>
      <c r="G236" s="62" t="s">
        <v>315</v>
      </c>
      <c r="H236" s="62" t="s">
        <v>315</v>
      </c>
    </row>
    <row r="237" spans="1:8" s="28" customFormat="1" ht="28.5">
      <c r="A237" s="59" t="s">
        <v>295</v>
      </c>
      <c r="B237" s="6" t="s">
        <v>735</v>
      </c>
      <c r="C237" s="6" t="s">
        <v>111</v>
      </c>
      <c r="D237" s="59" t="s">
        <v>832</v>
      </c>
      <c r="E237" s="31" t="s">
        <v>315</v>
      </c>
      <c r="F237" s="59" t="s">
        <v>315</v>
      </c>
      <c r="G237" s="59" t="s">
        <v>315</v>
      </c>
      <c r="H237" s="59" t="s">
        <v>315</v>
      </c>
    </row>
    <row r="238" spans="1:8" s="28" customFormat="1" ht="28.5">
      <c r="A238" s="59" t="s">
        <v>296</v>
      </c>
      <c r="B238" s="6" t="s">
        <v>297</v>
      </c>
      <c r="C238" s="6" t="s">
        <v>111</v>
      </c>
      <c r="D238" s="59" t="s">
        <v>832</v>
      </c>
      <c r="E238" s="31" t="s">
        <v>315</v>
      </c>
      <c r="F238" s="59" t="s">
        <v>315</v>
      </c>
      <c r="G238" s="59" t="s">
        <v>315</v>
      </c>
      <c r="H238" s="59" t="s">
        <v>315</v>
      </c>
    </row>
    <row r="239" spans="1:8" s="10" customFormat="1" ht="30">
      <c r="A239" s="62" t="s">
        <v>298</v>
      </c>
      <c r="B239" s="7" t="s">
        <v>299</v>
      </c>
      <c r="C239" s="7" t="s">
        <v>111</v>
      </c>
      <c r="D239" s="62" t="s">
        <v>832</v>
      </c>
      <c r="E239" s="62" t="s">
        <v>315</v>
      </c>
      <c r="F239" s="62" t="s">
        <v>315</v>
      </c>
      <c r="G239" s="62" t="s">
        <v>315</v>
      </c>
      <c r="H239" s="62" t="s">
        <v>315</v>
      </c>
    </row>
    <row r="240" spans="1:8" s="10" customFormat="1" ht="30">
      <c r="A240" s="62" t="s">
        <v>300</v>
      </c>
      <c r="B240" s="7" t="s">
        <v>301</v>
      </c>
      <c r="C240" s="7" t="s">
        <v>111</v>
      </c>
      <c r="D240" s="62" t="s">
        <v>832</v>
      </c>
      <c r="E240" s="62" t="s">
        <v>315</v>
      </c>
      <c r="F240" s="62" t="s">
        <v>315</v>
      </c>
      <c r="G240" s="62" t="s">
        <v>315</v>
      </c>
      <c r="H240" s="62" t="s">
        <v>315</v>
      </c>
    </row>
    <row r="241" spans="1:8" s="28" customFormat="1" ht="28.5">
      <c r="A241" s="59" t="s">
        <v>302</v>
      </c>
      <c r="B241" s="6" t="s">
        <v>736</v>
      </c>
      <c r="C241" s="6" t="s">
        <v>111</v>
      </c>
      <c r="D241" s="59" t="s">
        <v>832</v>
      </c>
      <c r="E241" s="31" t="s">
        <v>315</v>
      </c>
      <c r="F241" s="59" t="s">
        <v>315</v>
      </c>
      <c r="G241" s="59" t="s">
        <v>315</v>
      </c>
      <c r="H241" s="59" t="s">
        <v>315</v>
      </c>
    </row>
    <row r="242" spans="1:8" s="10" customFormat="1" ht="30">
      <c r="A242" s="62" t="s">
        <v>303</v>
      </c>
      <c r="B242" s="7" t="s">
        <v>304</v>
      </c>
      <c r="C242" s="7" t="s">
        <v>111</v>
      </c>
      <c r="D242" s="62" t="s">
        <v>832</v>
      </c>
      <c r="E242" s="62" t="s">
        <v>315</v>
      </c>
      <c r="F242" s="62" t="s">
        <v>315</v>
      </c>
      <c r="G242" s="62" t="s">
        <v>315</v>
      </c>
      <c r="H242" s="62" t="s">
        <v>315</v>
      </c>
    </row>
    <row r="243" spans="1:8" s="10" customFormat="1" ht="30">
      <c r="A243" s="62" t="s">
        <v>305</v>
      </c>
      <c r="B243" s="7" t="s">
        <v>306</v>
      </c>
      <c r="C243" s="7" t="s">
        <v>111</v>
      </c>
      <c r="D243" s="62" t="s">
        <v>832</v>
      </c>
      <c r="E243" s="62" t="s">
        <v>315</v>
      </c>
      <c r="F243" s="62" t="s">
        <v>315</v>
      </c>
      <c r="G243" s="62" t="s">
        <v>315</v>
      </c>
      <c r="H243" s="62" t="s">
        <v>315</v>
      </c>
    </row>
    <row r="244" spans="1:8" s="28" customFormat="1" ht="28.5">
      <c r="A244" s="59" t="s">
        <v>307</v>
      </c>
      <c r="B244" s="6" t="s">
        <v>308</v>
      </c>
      <c r="C244" s="6" t="s">
        <v>111</v>
      </c>
      <c r="D244" s="59" t="s">
        <v>832</v>
      </c>
      <c r="E244" s="31" t="s">
        <v>315</v>
      </c>
      <c r="F244" s="59" t="s">
        <v>315</v>
      </c>
      <c r="G244" s="59" t="s">
        <v>315</v>
      </c>
      <c r="H244" s="59" t="s">
        <v>315</v>
      </c>
    </row>
    <row r="245" spans="1:8" s="28" customFormat="1" ht="28.5">
      <c r="A245" s="59" t="s">
        <v>309</v>
      </c>
      <c r="B245" s="6" t="s">
        <v>310</v>
      </c>
      <c r="C245" s="6" t="s">
        <v>111</v>
      </c>
      <c r="D245" s="59" t="s">
        <v>832</v>
      </c>
      <c r="E245" s="31" t="s">
        <v>315</v>
      </c>
      <c r="F245" s="59" t="s">
        <v>315</v>
      </c>
      <c r="G245" s="59" t="s">
        <v>315</v>
      </c>
      <c r="H245" s="59" t="s">
        <v>315</v>
      </c>
    </row>
    <row r="246" spans="1:8" s="28" customFormat="1" ht="28.5">
      <c r="A246" s="59" t="s">
        <v>311</v>
      </c>
      <c r="B246" s="6" t="s">
        <v>312</v>
      </c>
      <c r="C246" s="6" t="s">
        <v>111</v>
      </c>
      <c r="D246" s="59" t="s">
        <v>832</v>
      </c>
      <c r="E246" s="35">
        <v>1.4180398599999999</v>
      </c>
      <c r="F246" s="59" t="s">
        <v>315</v>
      </c>
      <c r="G246" s="59" t="s">
        <v>315</v>
      </c>
      <c r="H246" s="59" t="s">
        <v>315</v>
      </c>
    </row>
    <row r="247" spans="1:8" s="28" customFormat="1" ht="28.5">
      <c r="A247" s="59" t="s">
        <v>737</v>
      </c>
      <c r="B247" s="6" t="s">
        <v>313</v>
      </c>
      <c r="C247" s="6" t="s">
        <v>111</v>
      </c>
      <c r="D247" s="59" t="s">
        <v>832</v>
      </c>
      <c r="E247" s="35">
        <v>1.52551598</v>
      </c>
      <c r="F247" s="59" t="s">
        <v>315</v>
      </c>
      <c r="G247" s="59" t="s">
        <v>315</v>
      </c>
      <c r="H247" s="59" t="s">
        <v>315</v>
      </c>
    </row>
    <row r="248" spans="1:8" s="28" customFormat="1" ht="14.25">
      <c r="A248" s="59" t="s">
        <v>314</v>
      </c>
      <c r="B248" s="6" t="s">
        <v>200</v>
      </c>
      <c r="C248" s="6" t="s">
        <v>315</v>
      </c>
      <c r="D248" s="59"/>
      <c r="E248" s="59" t="s">
        <v>20</v>
      </c>
      <c r="F248" s="59" t="s">
        <v>315</v>
      </c>
      <c r="G248" s="59" t="s">
        <v>315</v>
      </c>
      <c r="H248" s="59" t="s">
        <v>315</v>
      </c>
    </row>
    <row r="249" spans="1:8" s="10" customFormat="1" ht="30">
      <c r="A249" s="62" t="s">
        <v>316</v>
      </c>
      <c r="B249" s="7" t="s">
        <v>317</v>
      </c>
      <c r="C249" s="7" t="s">
        <v>111</v>
      </c>
      <c r="D249" s="62" t="s">
        <v>832</v>
      </c>
      <c r="E249" s="62" t="s">
        <v>315</v>
      </c>
      <c r="F249" s="62" t="s">
        <v>315</v>
      </c>
      <c r="G249" s="62" t="s">
        <v>315</v>
      </c>
      <c r="H249" s="62" t="s">
        <v>315</v>
      </c>
    </row>
    <row r="250" spans="1:8" s="10" customFormat="1" ht="30">
      <c r="A250" s="62" t="s">
        <v>318</v>
      </c>
      <c r="B250" s="7" t="s">
        <v>319</v>
      </c>
      <c r="C250" s="7" t="s">
        <v>111</v>
      </c>
      <c r="D250" s="62" t="s">
        <v>832</v>
      </c>
      <c r="E250" s="62" t="s">
        <v>315</v>
      </c>
      <c r="F250" s="62" t="s">
        <v>315</v>
      </c>
      <c r="G250" s="62" t="s">
        <v>315</v>
      </c>
      <c r="H250" s="62" t="s">
        <v>315</v>
      </c>
    </row>
    <row r="251" spans="1:8" s="10" customFormat="1" ht="30">
      <c r="A251" s="62" t="s">
        <v>738</v>
      </c>
      <c r="B251" s="7" t="s">
        <v>320</v>
      </c>
      <c r="C251" s="7" t="s">
        <v>111</v>
      </c>
      <c r="D251" s="62" t="s">
        <v>832</v>
      </c>
      <c r="E251" s="62" t="s">
        <v>315</v>
      </c>
      <c r="F251" s="62" t="s">
        <v>315</v>
      </c>
      <c r="G251" s="62" t="s">
        <v>315</v>
      </c>
      <c r="H251" s="62" t="s">
        <v>315</v>
      </c>
    </row>
    <row r="252" spans="1:8" s="10" customFormat="1" ht="30">
      <c r="A252" s="62" t="s">
        <v>321</v>
      </c>
      <c r="B252" s="7" t="s">
        <v>114</v>
      </c>
      <c r="C252" s="7" t="s">
        <v>111</v>
      </c>
      <c r="D252" s="62" t="s">
        <v>832</v>
      </c>
      <c r="E252" s="62" t="s">
        <v>315</v>
      </c>
      <c r="F252" s="62" t="s">
        <v>315</v>
      </c>
      <c r="G252" s="62" t="s">
        <v>315</v>
      </c>
      <c r="H252" s="62" t="s">
        <v>315</v>
      </c>
    </row>
    <row r="253" spans="1:8" s="10" customFormat="1" ht="30">
      <c r="A253" s="62" t="s">
        <v>739</v>
      </c>
      <c r="B253" s="7" t="s">
        <v>320</v>
      </c>
      <c r="C253" s="7" t="s">
        <v>111</v>
      </c>
      <c r="D253" s="62" t="s">
        <v>832</v>
      </c>
      <c r="E253" s="62" t="s">
        <v>315</v>
      </c>
      <c r="F253" s="62" t="s">
        <v>315</v>
      </c>
      <c r="G253" s="62" t="s">
        <v>315</v>
      </c>
      <c r="H253" s="62" t="s">
        <v>315</v>
      </c>
    </row>
    <row r="254" spans="1:8" s="10" customFormat="1" ht="30">
      <c r="A254" s="62" t="s">
        <v>322</v>
      </c>
      <c r="B254" s="7" t="s">
        <v>116</v>
      </c>
      <c r="C254" s="7" t="s">
        <v>111</v>
      </c>
      <c r="D254" s="62" t="s">
        <v>832</v>
      </c>
      <c r="E254" s="62" t="s">
        <v>315</v>
      </c>
      <c r="F254" s="62" t="s">
        <v>315</v>
      </c>
      <c r="G254" s="62" t="s">
        <v>315</v>
      </c>
      <c r="H254" s="62" t="s">
        <v>315</v>
      </c>
    </row>
    <row r="255" spans="1:8" s="10" customFormat="1" ht="30">
      <c r="A255" s="62" t="s">
        <v>323</v>
      </c>
      <c r="B255" s="7" t="s">
        <v>320</v>
      </c>
      <c r="C255" s="7" t="s">
        <v>111</v>
      </c>
      <c r="D255" s="62" t="s">
        <v>832</v>
      </c>
      <c r="E255" s="62" t="s">
        <v>315</v>
      </c>
      <c r="F255" s="62" t="s">
        <v>315</v>
      </c>
      <c r="G255" s="62" t="s">
        <v>315</v>
      </c>
      <c r="H255" s="62" t="s">
        <v>315</v>
      </c>
    </row>
    <row r="256" spans="1:8" s="10" customFormat="1" ht="30">
      <c r="A256" s="62" t="s">
        <v>324</v>
      </c>
      <c r="B256" s="7" t="s">
        <v>118</v>
      </c>
      <c r="C256" s="7" t="s">
        <v>111</v>
      </c>
      <c r="D256" s="62" t="s">
        <v>832</v>
      </c>
      <c r="E256" s="62" t="s">
        <v>315</v>
      </c>
      <c r="F256" s="62" t="s">
        <v>315</v>
      </c>
      <c r="G256" s="62" t="s">
        <v>315</v>
      </c>
      <c r="H256" s="62" t="s">
        <v>315</v>
      </c>
    </row>
    <row r="257" spans="1:8" s="10" customFormat="1" ht="30">
      <c r="A257" s="62" t="s">
        <v>325</v>
      </c>
      <c r="B257" s="7" t="s">
        <v>320</v>
      </c>
      <c r="C257" s="7" t="s">
        <v>111</v>
      </c>
      <c r="D257" s="62" t="s">
        <v>832</v>
      </c>
      <c r="E257" s="62" t="s">
        <v>315</v>
      </c>
      <c r="F257" s="62" t="s">
        <v>315</v>
      </c>
      <c r="G257" s="62" t="s">
        <v>315</v>
      </c>
      <c r="H257" s="62" t="s">
        <v>315</v>
      </c>
    </row>
    <row r="258" spans="1:8" s="10" customFormat="1" ht="30">
      <c r="A258" s="62" t="s">
        <v>326</v>
      </c>
      <c r="B258" s="7" t="s">
        <v>327</v>
      </c>
      <c r="C258" s="7" t="s">
        <v>111</v>
      </c>
      <c r="D258" s="62" t="s">
        <v>832</v>
      </c>
      <c r="E258" s="62" t="s">
        <v>315</v>
      </c>
      <c r="F258" s="62" t="s">
        <v>315</v>
      </c>
      <c r="G258" s="62" t="s">
        <v>315</v>
      </c>
      <c r="H258" s="62" t="s">
        <v>315</v>
      </c>
    </row>
    <row r="259" spans="1:8" s="10" customFormat="1" ht="30">
      <c r="A259" s="62" t="s">
        <v>328</v>
      </c>
      <c r="B259" s="7" t="s">
        <v>320</v>
      </c>
      <c r="C259" s="7" t="s">
        <v>111</v>
      </c>
      <c r="D259" s="62" t="s">
        <v>832</v>
      </c>
      <c r="E259" s="62" t="s">
        <v>315</v>
      </c>
      <c r="F259" s="62" t="s">
        <v>315</v>
      </c>
      <c r="G259" s="62" t="s">
        <v>315</v>
      </c>
      <c r="H259" s="62" t="s">
        <v>315</v>
      </c>
    </row>
    <row r="260" spans="1:8" s="10" customFormat="1" ht="30">
      <c r="A260" s="62" t="s">
        <v>329</v>
      </c>
      <c r="B260" s="7" t="s">
        <v>330</v>
      </c>
      <c r="C260" s="7" t="s">
        <v>111</v>
      </c>
      <c r="D260" s="62" t="s">
        <v>832</v>
      </c>
      <c r="E260" s="62" t="s">
        <v>315</v>
      </c>
      <c r="F260" s="62" t="s">
        <v>315</v>
      </c>
      <c r="G260" s="62" t="s">
        <v>315</v>
      </c>
      <c r="H260" s="62" t="s">
        <v>315</v>
      </c>
    </row>
    <row r="261" spans="1:8" s="10" customFormat="1" ht="30">
      <c r="A261" s="62" t="s">
        <v>740</v>
      </c>
      <c r="B261" s="7" t="s">
        <v>320</v>
      </c>
      <c r="C261" s="7" t="s">
        <v>111</v>
      </c>
      <c r="D261" s="62" t="s">
        <v>832</v>
      </c>
      <c r="E261" s="62" t="s">
        <v>315</v>
      </c>
      <c r="F261" s="62" t="s">
        <v>315</v>
      </c>
      <c r="G261" s="62" t="s">
        <v>315</v>
      </c>
      <c r="H261" s="62" t="s">
        <v>315</v>
      </c>
    </row>
    <row r="262" spans="1:8" s="10" customFormat="1" ht="30">
      <c r="A262" s="62" t="s">
        <v>893</v>
      </c>
      <c r="B262" s="7" t="s">
        <v>331</v>
      </c>
      <c r="C262" s="7" t="s">
        <v>111</v>
      </c>
      <c r="D262" s="62" t="s">
        <v>832</v>
      </c>
      <c r="E262" s="62" t="s">
        <v>315</v>
      </c>
      <c r="F262" s="62" t="s">
        <v>315</v>
      </c>
      <c r="G262" s="62" t="s">
        <v>315</v>
      </c>
      <c r="H262" s="62" t="s">
        <v>315</v>
      </c>
    </row>
    <row r="263" spans="1:8" s="10" customFormat="1" ht="30">
      <c r="A263" s="62" t="s">
        <v>332</v>
      </c>
      <c r="B263" s="7" t="s">
        <v>320</v>
      </c>
      <c r="C263" s="7" t="s">
        <v>111</v>
      </c>
      <c r="D263" s="62" t="s">
        <v>832</v>
      </c>
      <c r="E263" s="62" t="s">
        <v>315</v>
      </c>
      <c r="F263" s="62" t="s">
        <v>315</v>
      </c>
      <c r="G263" s="62" t="s">
        <v>315</v>
      </c>
      <c r="H263" s="62" t="s">
        <v>315</v>
      </c>
    </row>
    <row r="264" spans="1:8" s="10" customFormat="1" ht="30">
      <c r="A264" s="62" t="s">
        <v>333</v>
      </c>
      <c r="B264" s="7" t="s">
        <v>334</v>
      </c>
      <c r="C264" s="7" t="s">
        <v>111</v>
      </c>
      <c r="D264" s="62" t="s">
        <v>832</v>
      </c>
      <c r="E264" s="62" t="s">
        <v>315</v>
      </c>
      <c r="F264" s="62" t="s">
        <v>315</v>
      </c>
      <c r="G264" s="62" t="s">
        <v>315</v>
      </c>
      <c r="H264" s="62" t="s">
        <v>315</v>
      </c>
    </row>
    <row r="265" spans="1:8" s="10" customFormat="1" ht="30">
      <c r="A265" s="62" t="s">
        <v>335</v>
      </c>
      <c r="B265" s="7" t="s">
        <v>320</v>
      </c>
      <c r="C265" s="7" t="s">
        <v>111</v>
      </c>
      <c r="D265" s="62" t="s">
        <v>832</v>
      </c>
      <c r="E265" s="62" t="s">
        <v>315</v>
      </c>
      <c r="F265" s="62" t="s">
        <v>315</v>
      </c>
      <c r="G265" s="62" t="s">
        <v>315</v>
      </c>
      <c r="H265" s="62" t="s">
        <v>315</v>
      </c>
    </row>
    <row r="266" spans="1:8" s="10" customFormat="1" ht="30">
      <c r="A266" s="62" t="s">
        <v>336</v>
      </c>
      <c r="B266" s="7" t="s">
        <v>337</v>
      </c>
      <c r="C266" s="7" t="s">
        <v>111</v>
      </c>
      <c r="D266" s="62" t="s">
        <v>832</v>
      </c>
      <c r="E266" s="62" t="s">
        <v>315</v>
      </c>
      <c r="F266" s="62" t="s">
        <v>315</v>
      </c>
      <c r="G266" s="62" t="s">
        <v>315</v>
      </c>
      <c r="H266" s="62" t="s">
        <v>315</v>
      </c>
    </row>
    <row r="267" spans="1:8" s="10" customFormat="1" ht="30">
      <c r="A267" s="62" t="s">
        <v>741</v>
      </c>
      <c r="B267" s="7" t="s">
        <v>320</v>
      </c>
      <c r="C267" s="7" t="s">
        <v>111</v>
      </c>
      <c r="D267" s="62" t="s">
        <v>832</v>
      </c>
      <c r="E267" s="62" t="s">
        <v>315</v>
      </c>
      <c r="F267" s="62" t="s">
        <v>315</v>
      </c>
      <c r="G267" s="62" t="s">
        <v>315</v>
      </c>
      <c r="H267" s="62" t="s">
        <v>315</v>
      </c>
    </row>
    <row r="268" spans="1:8" s="10" customFormat="1" ht="30">
      <c r="A268" s="62" t="s">
        <v>336</v>
      </c>
      <c r="B268" s="7" t="s">
        <v>338</v>
      </c>
      <c r="C268" s="7" t="s">
        <v>111</v>
      </c>
      <c r="D268" s="62" t="s">
        <v>832</v>
      </c>
      <c r="E268" s="62" t="s">
        <v>315</v>
      </c>
      <c r="F268" s="62" t="s">
        <v>315</v>
      </c>
      <c r="G268" s="62" t="s">
        <v>315</v>
      </c>
      <c r="H268" s="62" t="s">
        <v>315</v>
      </c>
    </row>
    <row r="269" spans="1:8" s="10" customFormat="1" ht="30">
      <c r="A269" s="62" t="s">
        <v>742</v>
      </c>
      <c r="B269" s="7" t="s">
        <v>320</v>
      </c>
      <c r="C269" s="7" t="s">
        <v>111</v>
      </c>
      <c r="D269" s="62" t="s">
        <v>832</v>
      </c>
      <c r="E269" s="62" t="s">
        <v>315</v>
      </c>
      <c r="F269" s="62" t="s">
        <v>315</v>
      </c>
      <c r="G269" s="62" t="s">
        <v>315</v>
      </c>
      <c r="H269" s="62" t="s">
        <v>315</v>
      </c>
    </row>
    <row r="270" spans="1:8" s="10" customFormat="1" ht="30">
      <c r="A270" s="62" t="s">
        <v>339</v>
      </c>
      <c r="B270" s="7" t="s">
        <v>340</v>
      </c>
      <c r="C270" s="7" t="s">
        <v>111</v>
      </c>
      <c r="D270" s="62" t="s">
        <v>832</v>
      </c>
      <c r="E270" s="62" t="s">
        <v>315</v>
      </c>
      <c r="F270" s="62" t="s">
        <v>315</v>
      </c>
      <c r="G270" s="62" t="s">
        <v>315</v>
      </c>
      <c r="H270" s="62" t="s">
        <v>315</v>
      </c>
    </row>
    <row r="271" spans="1:8" s="10" customFormat="1" ht="30">
      <c r="A271" s="62" t="s">
        <v>743</v>
      </c>
      <c r="B271" s="7" t="s">
        <v>320</v>
      </c>
      <c r="C271" s="7" t="s">
        <v>111</v>
      </c>
      <c r="D271" s="62" t="s">
        <v>832</v>
      </c>
      <c r="E271" s="62" t="s">
        <v>315</v>
      </c>
      <c r="F271" s="62" t="s">
        <v>315</v>
      </c>
      <c r="G271" s="62" t="s">
        <v>315</v>
      </c>
      <c r="H271" s="62" t="s">
        <v>315</v>
      </c>
    </row>
    <row r="272" spans="1:8" s="10" customFormat="1" ht="30">
      <c r="A272" s="62" t="s">
        <v>341</v>
      </c>
      <c r="B272" s="7" t="s">
        <v>134</v>
      </c>
      <c r="C272" s="7" t="s">
        <v>111</v>
      </c>
      <c r="D272" s="62" t="s">
        <v>832</v>
      </c>
      <c r="E272" s="62" t="s">
        <v>315</v>
      </c>
      <c r="F272" s="62" t="s">
        <v>315</v>
      </c>
      <c r="G272" s="62" t="s">
        <v>315</v>
      </c>
      <c r="H272" s="62" t="s">
        <v>315</v>
      </c>
    </row>
    <row r="273" spans="1:8" s="10" customFormat="1" ht="30">
      <c r="A273" s="62" t="s">
        <v>744</v>
      </c>
      <c r="B273" s="7" t="s">
        <v>320</v>
      </c>
      <c r="C273" s="7" t="s">
        <v>111</v>
      </c>
      <c r="D273" s="62" t="s">
        <v>832</v>
      </c>
      <c r="E273" s="62" t="s">
        <v>315</v>
      </c>
      <c r="F273" s="62" t="s">
        <v>315</v>
      </c>
      <c r="G273" s="62" t="s">
        <v>315</v>
      </c>
      <c r="H273" s="62" t="s">
        <v>315</v>
      </c>
    </row>
    <row r="274" spans="1:8" s="10" customFormat="1" ht="30">
      <c r="A274" s="62" t="s">
        <v>342</v>
      </c>
      <c r="B274" s="7" t="s">
        <v>136</v>
      </c>
      <c r="C274" s="7" t="s">
        <v>111</v>
      </c>
      <c r="D274" s="62" t="s">
        <v>832</v>
      </c>
      <c r="E274" s="62" t="s">
        <v>315</v>
      </c>
      <c r="F274" s="62" t="s">
        <v>315</v>
      </c>
      <c r="G274" s="62" t="s">
        <v>315</v>
      </c>
      <c r="H274" s="62" t="s">
        <v>315</v>
      </c>
    </row>
    <row r="275" spans="1:8" s="10" customFormat="1" ht="30">
      <c r="A275" s="62" t="s">
        <v>343</v>
      </c>
      <c r="B275" s="7" t="s">
        <v>320</v>
      </c>
      <c r="C275" s="7" t="s">
        <v>111</v>
      </c>
      <c r="D275" s="62" t="s">
        <v>832</v>
      </c>
      <c r="E275" s="62" t="s">
        <v>315</v>
      </c>
      <c r="F275" s="62" t="s">
        <v>315</v>
      </c>
      <c r="G275" s="62" t="s">
        <v>315</v>
      </c>
      <c r="H275" s="62" t="s">
        <v>315</v>
      </c>
    </row>
    <row r="276" spans="1:8" s="10" customFormat="1" ht="30">
      <c r="A276" s="62" t="s">
        <v>344</v>
      </c>
      <c r="B276" s="7" t="s">
        <v>345</v>
      </c>
      <c r="C276" s="7" t="s">
        <v>111</v>
      </c>
      <c r="D276" s="62" t="s">
        <v>832</v>
      </c>
      <c r="E276" s="62" t="s">
        <v>315</v>
      </c>
      <c r="F276" s="62" t="s">
        <v>315</v>
      </c>
      <c r="G276" s="62" t="s">
        <v>315</v>
      </c>
      <c r="H276" s="62" t="s">
        <v>315</v>
      </c>
    </row>
    <row r="277" spans="1:8" s="10" customFormat="1" ht="30">
      <c r="A277" s="62" t="s">
        <v>745</v>
      </c>
      <c r="B277" s="7" t="s">
        <v>320</v>
      </c>
      <c r="C277" s="7" t="s">
        <v>111</v>
      </c>
      <c r="D277" s="62" t="s">
        <v>832</v>
      </c>
      <c r="E277" s="62" t="s">
        <v>315</v>
      </c>
      <c r="F277" s="62" t="s">
        <v>315</v>
      </c>
      <c r="G277" s="62" t="s">
        <v>315</v>
      </c>
      <c r="H277" s="62" t="s">
        <v>315</v>
      </c>
    </row>
    <row r="278" spans="1:8" s="10" customFormat="1" ht="30">
      <c r="A278" s="62" t="s">
        <v>347</v>
      </c>
      <c r="B278" s="7" t="s">
        <v>348</v>
      </c>
      <c r="C278" s="7" t="s">
        <v>111</v>
      </c>
      <c r="D278" s="62" t="s">
        <v>832</v>
      </c>
      <c r="E278" s="62" t="s">
        <v>315</v>
      </c>
      <c r="F278" s="62" t="s">
        <v>315</v>
      </c>
      <c r="G278" s="62" t="s">
        <v>315</v>
      </c>
      <c r="H278" s="62" t="s">
        <v>315</v>
      </c>
    </row>
    <row r="279" spans="1:8" s="10" customFormat="1" ht="30">
      <c r="A279" s="62" t="s">
        <v>349</v>
      </c>
      <c r="B279" s="7" t="s">
        <v>350</v>
      </c>
      <c r="C279" s="7" t="s">
        <v>111</v>
      </c>
      <c r="D279" s="62" t="s">
        <v>832</v>
      </c>
      <c r="E279" s="62" t="s">
        <v>315</v>
      </c>
      <c r="F279" s="62" t="s">
        <v>315</v>
      </c>
      <c r="G279" s="62" t="s">
        <v>315</v>
      </c>
      <c r="H279" s="62" t="s">
        <v>315</v>
      </c>
    </row>
    <row r="280" spans="1:8" s="10" customFormat="1" ht="30">
      <c r="A280" s="62" t="s">
        <v>746</v>
      </c>
      <c r="B280" s="7" t="s">
        <v>320</v>
      </c>
      <c r="C280" s="7" t="s">
        <v>111</v>
      </c>
      <c r="D280" s="62" t="s">
        <v>832</v>
      </c>
      <c r="E280" s="62" t="s">
        <v>315</v>
      </c>
      <c r="F280" s="62" t="s">
        <v>315</v>
      </c>
      <c r="G280" s="62" t="s">
        <v>315</v>
      </c>
      <c r="H280" s="62" t="s">
        <v>315</v>
      </c>
    </row>
    <row r="281" spans="1:8" s="10" customFormat="1" ht="30">
      <c r="A281" s="62" t="s">
        <v>351</v>
      </c>
      <c r="B281" s="7" t="s">
        <v>352</v>
      </c>
      <c r="C281" s="7" t="s">
        <v>111</v>
      </c>
      <c r="D281" s="62" t="s">
        <v>832</v>
      </c>
      <c r="E281" s="62" t="s">
        <v>315</v>
      </c>
      <c r="F281" s="62" t="s">
        <v>315</v>
      </c>
      <c r="G281" s="62" t="s">
        <v>315</v>
      </c>
      <c r="H281" s="62" t="s">
        <v>315</v>
      </c>
    </row>
    <row r="282" spans="1:8" s="10" customFormat="1" ht="30">
      <c r="A282" s="62" t="s">
        <v>353</v>
      </c>
      <c r="B282" s="7" t="s">
        <v>354</v>
      </c>
      <c r="C282" s="7" t="s">
        <v>111</v>
      </c>
      <c r="D282" s="62" t="s">
        <v>832</v>
      </c>
      <c r="E282" s="62" t="s">
        <v>315</v>
      </c>
      <c r="F282" s="62" t="s">
        <v>315</v>
      </c>
      <c r="G282" s="62" t="s">
        <v>315</v>
      </c>
      <c r="H282" s="62" t="s">
        <v>315</v>
      </c>
    </row>
    <row r="283" spans="1:8" s="10" customFormat="1" ht="30">
      <c r="A283" s="62" t="s">
        <v>747</v>
      </c>
      <c r="B283" s="7" t="s">
        <v>320</v>
      </c>
      <c r="C283" s="7" t="s">
        <v>111</v>
      </c>
      <c r="D283" s="62" t="s">
        <v>832</v>
      </c>
      <c r="E283" s="62" t="s">
        <v>315</v>
      </c>
      <c r="F283" s="62" t="s">
        <v>315</v>
      </c>
      <c r="G283" s="62" t="s">
        <v>315</v>
      </c>
      <c r="H283" s="62" t="s">
        <v>315</v>
      </c>
    </row>
    <row r="284" spans="1:8" s="10" customFormat="1" ht="30">
      <c r="A284" s="62" t="s">
        <v>355</v>
      </c>
      <c r="B284" s="7" t="s">
        <v>356</v>
      </c>
      <c r="C284" s="7" t="s">
        <v>111</v>
      </c>
      <c r="D284" s="62" t="s">
        <v>832</v>
      </c>
      <c r="E284" s="62" t="s">
        <v>315</v>
      </c>
      <c r="F284" s="62" t="s">
        <v>315</v>
      </c>
      <c r="G284" s="62" t="s">
        <v>315</v>
      </c>
      <c r="H284" s="62" t="s">
        <v>315</v>
      </c>
    </row>
    <row r="285" spans="1:8" s="10" customFormat="1" ht="30">
      <c r="A285" s="62" t="s">
        <v>748</v>
      </c>
      <c r="B285" s="7" t="s">
        <v>320</v>
      </c>
      <c r="C285" s="7" t="s">
        <v>111</v>
      </c>
      <c r="D285" s="62" t="s">
        <v>832</v>
      </c>
      <c r="E285" s="62" t="s">
        <v>315</v>
      </c>
      <c r="F285" s="62" t="s">
        <v>315</v>
      </c>
      <c r="G285" s="62" t="s">
        <v>315</v>
      </c>
      <c r="H285" s="62" t="s">
        <v>315</v>
      </c>
    </row>
    <row r="286" spans="1:8" s="10" customFormat="1" ht="30">
      <c r="A286" s="62" t="s">
        <v>357</v>
      </c>
      <c r="B286" s="7" t="s">
        <v>358</v>
      </c>
      <c r="C286" s="7" t="s">
        <v>111</v>
      </c>
      <c r="D286" s="62" t="s">
        <v>832</v>
      </c>
      <c r="E286" s="62" t="s">
        <v>315</v>
      </c>
      <c r="F286" s="62" t="s">
        <v>315</v>
      </c>
      <c r="G286" s="62" t="s">
        <v>315</v>
      </c>
      <c r="H286" s="62" t="s">
        <v>315</v>
      </c>
    </row>
    <row r="287" spans="1:8" s="10" customFormat="1" ht="30">
      <c r="A287" s="62" t="s">
        <v>749</v>
      </c>
      <c r="B287" s="7" t="s">
        <v>320</v>
      </c>
      <c r="C287" s="7" t="s">
        <v>111</v>
      </c>
      <c r="D287" s="62" t="s">
        <v>832</v>
      </c>
      <c r="E287" s="62" t="s">
        <v>315</v>
      </c>
      <c r="F287" s="62" t="s">
        <v>315</v>
      </c>
      <c r="G287" s="62" t="s">
        <v>315</v>
      </c>
      <c r="H287" s="62" t="s">
        <v>315</v>
      </c>
    </row>
    <row r="288" spans="1:8" s="10" customFormat="1" ht="30">
      <c r="A288" s="62" t="s">
        <v>359</v>
      </c>
      <c r="B288" s="7" t="s">
        <v>360</v>
      </c>
      <c r="C288" s="7" t="s">
        <v>111</v>
      </c>
      <c r="D288" s="62" t="s">
        <v>832</v>
      </c>
      <c r="E288" s="62" t="s">
        <v>315</v>
      </c>
      <c r="F288" s="62" t="s">
        <v>315</v>
      </c>
      <c r="G288" s="62" t="s">
        <v>315</v>
      </c>
      <c r="H288" s="62" t="s">
        <v>315</v>
      </c>
    </row>
    <row r="289" spans="1:8" s="10" customFormat="1" ht="30">
      <c r="A289" s="62" t="s">
        <v>361</v>
      </c>
      <c r="B289" s="7" t="s">
        <v>320</v>
      </c>
      <c r="C289" s="7" t="s">
        <v>111</v>
      </c>
      <c r="D289" s="62" t="s">
        <v>832</v>
      </c>
      <c r="E289" s="62" t="s">
        <v>315</v>
      </c>
      <c r="F289" s="62" t="s">
        <v>315</v>
      </c>
      <c r="G289" s="62" t="s">
        <v>315</v>
      </c>
      <c r="H289" s="62" t="s">
        <v>315</v>
      </c>
    </row>
    <row r="290" spans="1:8" s="10" customFormat="1" ht="30">
      <c r="A290" s="62" t="s">
        <v>362</v>
      </c>
      <c r="B290" s="7" t="s">
        <v>363</v>
      </c>
      <c r="C290" s="7" t="s">
        <v>111</v>
      </c>
      <c r="D290" s="62" t="s">
        <v>832</v>
      </c>
      <c r="E290" s="62" t="s">
        <v>315</v>
      </c>
      <c r="F290" s="62" t="s">
        <v>315</v>
      </c>
      <c r="G290" s="62" t="s">
        <v>315</v>
      </c>
      <c r="H290" s="62" t="s">
        <v>315</v>
      </c>
    </row>
    <row r="291" spans="1:8" s="10" customFormat="1" ht="30">
      <c r="A291" s="62" t="s">
        <v>750</v>
      </c>
      <c r="B291" s="7" t="s">
        <v>320</v>
      </c>
      <c r="C291" s="7" t="s">
        <v>111</v>
      </c>
      <c r="D291" s="62" t="s">
        <v>832</v>
      </c>
      <c r="E291" s="62" t="s">
        <v>315</v>
      </c>
      <c r="F291" s="62" t="s">
        <v>315</v>
      </c>
      <c r="G291" s="62" t="s">
        <v>315</v>
      </c>
      <c r="H291" s="62" t="s">
        <v>315</v>
      </c>
    </row>
    <row r="292" spans="1:8" s="10" customFormat="1" ht="30">
      <c r="A292" s="62" t="s">
        <v>364</v>
      </c>
      <c r="B292" s="7" t="s">
        <v>365</v>
      </c>
      <c r="C292" s="7" t="s">
        <v>111</v>
      </c>
      <c r="D292" s="62" t="s">
        <v>832</v>
      </c>
      <c r="E292" s="62" t="s">
        <v>315</v>
      </c>
      <c r="F292" s="62" t="s">
        <v>315</v>
      </c>
      <c r="G292" s="62" t="s">
        <v>315</v>
      </c>
      <c r="H292" s="62" t="s">
        <v>315</v>
      </c>
    </row>
    <row r="293" spans="1:8" s="10" customFormat="1" ht="30">
      <c r="A293" s="62" t="s">
        <v>366</v>
      </c>
      <c r="B293" s="7" t="s">
        <v>320</v>
      </c>
      <c r="C293" s="7" t="s">
        <v>111</v>
      </c>
      <c r="D293" s="62" t="s">
        <v>832</v>
      </c>
      <c r="E293" s="62" t="s">
        <v>315</v>
      </c>
      <c r="F293" s="62" t="s">
        <v>315</v>
      </c>
      <c r="G293" s="62" t="s">
        <v>315</v>
      </c>
      <c r="H293" s="62" t="s">
        <v>315</v>
      </c>
    </row>
    <row r="294" spans="1:8" s="10" customFormat="1" ht="30">
      <c r="A294" s="62" t="s">
        <v>367</v>
      </c>
      <c r="B294" s="7" t="s">
        <v>368</v>
      </c>
      <c r="C294" s="7" t="s">
        <v>111</v>
      </c>
      <c r="D294" s="62" t="s">
        <v>832</v>
      </c>
      <c r="E294" s="62" t="s">
        <v>315</v>
      </c>
      <c r="F294" s="62" t="s">
        <v>315</v>
      </c>
      <c r="G294" s="62" t="s">
        <v>315</v>
      </c>
      <c r="H294" s="62" t="s">
        <v>315</v>
      </c>
    </row>
    <row r="295" spans="1:8" s="10" customFormat="1" ht="30">
      <c r="A295" s="62" t="s">
        <v>751</v>
      </c>
      <c r="B295" s="7" t="s">
        <v>320</v>
      </c>
      <c r="C295" s="7" t="s">
        <v>111</v>
      </c>
      <c r="D295" s="62" t="s">
        <v>832</v>
      </c>
      <c r="E295" s="62" t="s">
        <v>315</v>
      </c>
      <c r="F295" s="62" t="s">
        <v>315</v>
      </c>
      <c r="G295" s="62" t="s">
        <v>315</v>
      </c>
      <c r="H295" s="62" t="s">
        <v>315</v>
      </c>
    </row>
    <row r="296" spans="1:8" s="10" customFormat="1" ht="30">
      <c r="A296" s="62" t="s">
        <v>369</v>
      </c>
      <c r="B296" s="7" t="s">
        <v>370</v>
      </c>
      <c r="C296" s="7" t="s">
        <v>111</v>
      </c>
      <c r="D296" s="62" t="s">
        <v>832</v>
      </c>
      <c r="E296" s="62" t="s">
        <v>315</v>
      </c>
      <c r="F296" s="62" t="s">
        <v>315</v>
      </c>
      <c r="G296" s="62" t="s">
        <v>315</v>
      </c>
      <c r="H296" s="62" t="s">
        <v>315</v>
      </c>
    </row>
    <row r="297" spans="1:8" s="10" customFormat="1" ht="30">
      <c r="A297" s="62" t="s">
        <v>752</v>
      </c>
      <c r="B297" s="7" t="s">
        <v>320</v>
      </c>
      <c r="C297" s="7" t="s">
        <v>111</v>
      </c>
      <c r="D297" s="62" t="s">
        <v>832</v>
      </c>
      <c r="E297" s="62" t="s">
        <v>315</v>
      </c>
      <c r="F297" s="62" t="s">
        <v>315</v>
      </c>
      <c r="G297" s="62" t="s">
        <v>315</v>
      </c>
      <c r="H297" s="62" t="s">
        <v>315</v>
      </c>
    </row>
    <row r="298" spans="1:8" s="10" customFormat="1" ht="30">
      <c r="A298" s="62" t="s">
        <v>371</v>
      </c>
      <c r="B298" s="7" t="s">
        <v>372</v>
      </c>
      <c r="C298" s="7" t="s">
        <v>111</v>
      </c>
      <c r="D298" s="62" t="s">
        <v>832</v>
      </c>
      <c r="E298" s="62" t="s">
        <v>315</v>
      </c>
      <c r="F298" s="62" t="s">
        <v>315</v>
      </c>
      <c r="G298" s="62" t="s">
        <v>315</v>
      </c>
      <c r="H298" s="62" t="s">
        <v>315</v>
      </c>
    </row>
    <row r="299" spans="1:8" s="10" customFormat="1" ht="30">
      <c r="A299" s="62" t="s">
        <v>753</v>
      </c>
      <c r="B299" s="7" t="s">
        <v>320</v>
      </c>
      <c r="C299" s="7" t="s">
        <v>111</v>
      </c>
      <c r="D299" s="62" t="s">
        <v>832</v>
      </c>
      <c r="E299" s="62" t="s">
        <v>315</v>
      </c>
      <c r="F299" s="62" t="s">
        <v>315</v>
      </c>
      <c r="G299" s="62" t="s">
        <v>315</v>
      </c>
      <c r="H299" s="62" t="s">
        <v>315</v>
      </c>
    </row>
    <row r="300" spans="1:8" s="10" customFormat="1" ht="30">
      <c r="A300" s="62" t="s">
        <v>373</v>
      </c>
      <c r="B300" s="7" t="s">
        <v>374</v>
      </c>
      <c r="C300" s="7" t="s">
        <v>19</v>
      </c>
      <c r="D300" s="62" t="s">
        <v>832</v>
      </c>
      <c r="E300" s="62" t="s">
        <v>315</v>
      </c>
      <c r="F300" s="62" t="s">
        <v>315</v>
      </c>
      <c r="G300" s="62" t="s">
        <v>315</v>
      </c>
      <c r="H300" s="62" t="s">
        <v>315</v>
      </c>
    </row>
    <row r="301" spans="1:8" s="10" customFormat="1">
      <c r="A301" s="62" t="s">
        <v>375</v>
      </c>
      <c r="B301" s="7" t="s">
        <v>376</v>
      </c>
      <c r="C301" s="7" t="s">
        <v>19</v>
      </c>
      <c r="D301" s="62" t="s">
        <v>832</v>
      </c>
      <c r="E301" s="62" t="s">
        <v>315</v>
      </c>
      <c r="F301" s="62" t="s">
        <v>315</v>
      </c>
      <c r="G301" s="62" t="s">
        <v>315</v>
      </c>
      <c r="H301" s="62" t="s">
        <v>315</v>
      </c>
    </row>
    <row r="302" spans="1:8" s="10" customFormat="1" ht="30">
      <c r="A302" s="62" t="s">
        <v>377</v>
      </c>
      <c r="B302" s="7" t="s">
        <v>378</v>
      </c>
      <c r="C302" s="7" t="s">
        <v>19</v>
      </c>
      <c r="D302" s="62" t="s">
        <v>832</v>
      </c>
      <c r="E302" s="62" t="s">
        <v>315</v>
      </c>
      <c r="F302" s="62" t="s">
        <v>315</v>
      </c>
      <c r="G302" s="62" t="s">
        <v>315</v>
      </c>
      <c r="H302" s="62" t="s">
        <v>315</v>
      </c>
    </row>
    <row r="303" spans="1:8" s="10" customFormat="1" ht="30">
      <c r="A303" s="62" t="s">
        <v>379</v>
      </c>
      <c r="B303" s="7" t="s">
        <v>380</v>
      </c>
      <c r="C303" s="7" t="s">
        <v>19</v>
      </c>
      <c r="D303" s="62" t="s">
        <v>832</v>
      </c>
      <c r="E303" s="62" t="s">
        <v>315</v>
      </c>
      <c r="F303" s="62" t="s">
        <v>315</v>
      </c>
      <c r="G303" s="62" t="s">
        <v>315</v>
      </c>
      <c r="H303" s="62" t="s">
        <v>315</v>
      </c>
    </row>
    <row r="304" spans="1:8" s="10" customFormat="1" ht="30">
      <c r="A304" s="62" t="s">
        <v>381</v>
      </c>
      <c r="B304" s="7" t="s">
        <v>382</v>
      </c>
      <c r="C304" s="7" t="s">
        <v>19</v>
      </c>
      <c r="D304" s="62" t="s">
        <v>832</v>
      </c>
      <c r="E304" s="62" t="s">
        <v>315</v>
      </c>
      <c r="F304" s="62" t="s">
        <v>315</v>
      </c>
      <c r="G304" s="62" t="s">
        <v>315</v>
      </c>
      <c r="H304" s="62" t="s">
        <v>315</v>
      </c>
    </row>
    <row r="305" spans="1:8" s="10" customFormat="1">
      <c r="A305" s="62" t="s">
        <v>383</v>
      </c>
      <c r="B305" s="7" t="s">
        <v>384</v>
      </c>
      <c r="C305" s="7" t="s">
        <v>19</v>
      </c>
      <c r="D305" s="62" t="s">
        <v>832</v>
      </c>
      <c r="E305" s="62" t="s">
        <v>315</v>
      </c>
      <c r="F305" s="62" t="s">
        <v>315</v>
      </c>
      <c r="G305" s="62" t="s">
        <v>315</v>
      </c>
      <c r="H305" s="62" t="s">
        <v>315</v>
      </c>
    </row>
    <row r="306" spans="1:8" s="10" customFormat="1">
      <c r="A306" s="62" t="s">
        <v>385</v>
      </c>
      <c r="B306" s="7" t="s">
        <v>386</v>
      </c>
      <c r="C306" s="7" t="s">
        <v>19</v>
      </c>
      <c r="D306" s="62" t="s">
        <v>832</v>
      </c>
      <c r="E306" s="62" t="s">
        <v>315</v>
      </c>
      <c r="F306" s="62" t="s">
        <v>315</v>
      </c>
      <c r="G306" s="62" t="s">
        <v>315</v>
      </c>
      <c r="H306" s="62" t="s">
        <v>315</v>
      </c>
    </row>
    <row r="307" spans="1:8" s="10" customFormat="1">
      <c r="A307" s="62" t="s">
        <v>387</v>
      </c>
      <c r="B307" s="7" t="s">
        <v>388</v>
      </c>
      <c r="C307" s="7" t="s">
        <v>19</v>
      </c>
      <c r="D307" s="62" t="s">
        <v>832</v>
      </c>
      <c r="E307" s="62" t="s">
        <v>315</v>
      </c>
      <c r="F307" s="62" t="s">
        <v>315</v>
      </c>
      <c r="G307" s="62" t="s">
        <v>315</v>
      </c>
      <c r="H307" s="62" t="s">
        <v>315</v>
      </c>
    </row>
    <row r="308" spans="1:8" s="10" customFormat="1">
      <c r="A308" s="62" t="s">
        <v>389</v>
      </c>
      <c r="B308" s="7" t="s">
        <v>390</v>
      </c>
      <c r="C308" s="7" t="s">
        <v>19</v>
      </c>
      <c r="D308" s="62" t="s">
        <v>832</v>
      </c>
      <c r="E308" s="62" t="s">
        <v>315</v>
      </c>
      <c r="F308" s="62" t="s">
        <v>315</v>
      </c>
      <c r="G308" s="62" t="s">
        <v>315</v>
      </c>
      <c r="H308" s="62" t="s">
        <v>315</v>
      </c>
    </row>
    <row r="309" spans="1:8" s="10" customFormat="1">
      <c r="A309" s="62" t="s">
        <v>391</v>
      </c>
      <c r="B309" s="7" t="s">
        <v>392</v>
      </c>
      <c r="C309" s="7" t="s">
        <v>19</v>
      </c>
      <c r="D309" s="62" t="s">
        <v>832</v>
      </c>
      <c r="E309" s="62" t="s">
        <v>315</v>
      </c>
      <c r="F309" s="62" t="s">
        <v>315</v>
      </c>
      <c r="G309" s="62" t="s">
        <v>315</v>
      </c>
      <c r="H309" s="62" t="s">
        <v>315</v>
      </c>
    </row>
    <row r="310" spans="1:8" s="10" customFormat="1" ht="30">
      <c r="A310" s="62" t="s">
        <v>393</v>
      </c>
      <c r="B310" s="7" t="s">
        <v>394</v>
      </c>
      <c r="C310" s="7" t="s">
        <v>19</v>
      </c>
      <c r="D310" s="62" t="s">
        <v>832</v>
      </c>
      <c r="E310" s="62" t="s">
        <v>315</v>
      </c>
      <c r="F310" s="62" t="s">
        <v>315</v>
      </c>
      <c r="G310" s="62" t="s">
        <v>315</v>
      </c>
      <c r="H310" s="62" t="s">
        <v>315</v>
      </c>
    </row>
    <row r="311" spans="1:8" s="10" customFormat="1">
      <c r="A311" s="62" t="s">
        <v>395</v>
      </c>
      <c r="B311" s="7" t="s">
        <v>134</v>
      </c>
      <c r="C311" s="7" t="s">
        <v>19</v>
      </c>
      <c r="D311" s="62" t="s">
        <v>832</v>
      </c>
      <c r="E311" s="62" t="s">
        <v>315</v>
      </c>
      <c r="F311" s="62" t="s">
        <v>315</v>
      </c>
      <c r="G311" s="62" t="s">
        <v>315</v>
      </c>
      <c r="H311" s="62" t="s">
        <v>315</v>
      </c>
    </row>
    <row r="312" spans="1:8" s="10" customFormat="1" ht="15" customHeight="1">
      <c r="A312" s="62" t="s">
        <v>396</v>
      </c>
      <c r="B312" s="7" t="s">
        <v>136</v>
      </c>
      <c r="C312" s="7" t="s">
        <v>19</v>
      </c>
      <c r="D312" s="62" t="s">
        <v>832</v>
      </c>
      <c r="E312" s="62" t="s">
        <v>315</v>
      </c>
      <c r="F312" s="62" t="s">
        <v>315</v>
      </c>
      <c r="G312" s="62" t="s">
        <v>315</v>
      </c>
      <c r="H312" s="62" t="s">
        <v>315</v>
      </c>
    </row>
    <row r="313" spans="1:8" s="10" customFormat="1">
      <c r="A313" s="62" t="s">
        <v>20</v>
      </c>
      <c r="B313" s="121" t="s">
        <v>397</v>
      </c>
      <c r="C313" s="121"/>
      <c r="D313" s="121"/>
      <c r="E313" s="121"/>
      <c r="F313" s="121"/>
      <c r="G313" s="121"/>
      <c r="H313" s="121"/>
    </row>
    <row r="314" spans="1:8" s="28" customFormat="1" ht="28.5">
      <c r="A314" s="59" t="s">
        <v>398</v>
      </c>
      <c r="B314" s="63" t="s">
        <v>399</v>
      </c>
      <c r="C314" s="63" t="s">
        <v>315</v>
      </c>
      <c r="D314" s="59" t="s">
        <v>400</v>
      </c>
      <c r="E314" s="59" t="s">
        <v>400</v>
      </c>
      <c r="F314" s="59" t="s">
        <v>400</v>
      </c>
      <c r="G314" s="59" t="s">
        <v>400</v>
      </c>
      <c r="H314" s="59" t="s">
        <v>400</v>
      </c>
    </row>
    <row r="315" spans="1:8" s="10" customFormat="1">
      <c r="A315" s="62" t="s">
        <v>401</v>
      </c>
      <c r="B315" s="8" t="s">
        <v>402</v>
      </c>
      <c r="C315" s="8" t="s">
        <v>41</v>
      </c>
      <c r="D315" s="62" t="s">
        <v>832</v>
      </c>
      <c r="E315" s="62" t="s">
        <v>315</v>
      </c>
      <c r="F315" s="62" t="s">
        <v>315</v>
      </c>
      <c r="G315" s="62" t="s">
        <v>315</v>
      </c>
      <c r="H315" s="62" t="s">
        <v>315</v>
      </c>
    </row>
    <row r="316" spans="1:8" s="10" customFormat="1">
      <c r="A316" s="62" t="s">
        <v>403</v>
      </c>
      <c r="B316" s="8" t="s">
        <v>404</v>
      </c>
      <c r="C316" s="8" t="s">
        <v>754</v>
      </c>
      <c r="D316" s="62" t="s">
        <v>832</v>
      </c>
      <c r="E316" s="62" t="s">
        <v>315</v>
      </c>
      <c r="F316" s="62" t="s">
        <v>315</v>
      </c>
      <c r="G316" s="62" t="s">
        <v>315</v>
      </c>
      <c r="H316" s="62" t="s">
        <v>315</v>
      </c>
    </row>
    <row r="317" spans="1:8" s="10" customFormat="1">
      <c r="A317" s="62" t="s">
        <v>406</v>
      </c>
      <c r="B317" s="8" t="s">
        <v>407</v>
      </c>
      <c r="C317" s="8" t="s">
        <v>41</v>
      </c>
      <c r="D317" s="62" t="s">
        <v>832</v>
      </c>
      <c r="E317" s="62" t="s">
        <v>315</v>
      </c>
      <c r="F317" s="62" t="s">
        <v>315</v>
      </c>
      <c r="G317" s="62" t="s">
        <v>315</v>
      </c>
      <c r="H317" s="62" t="s">
        <v>315</v>
      </c>
    </row>
    <row r="318" spans="1:8" s="10" customFormat="1">
      <c r="A318" s="62" t="s">
        <v>408</v>
      </c>
      <c r="B318" s="8" t="s">
        <v>409</v>
      </c>
      <c r="C318" s="8" t="s">
        <v>405</v>
      </c>
      <c r="D318" s="62" t="s">
        <v>832</v>
      </c>
      <c r="E318" s="62" t="s">
        <v>315</v>
      </c>
      <c r="F318" s="62" t="s">
        <v>315</v>
      </c>
      <c r="G318" s="62" t="s">
        <v>315</v>
      </c>
      <c r="H318" s="62" t="s">
        <v>315</v>
      </c>
    </row>
    <row r="319" spans="1:8" s="10" customFormat="1">
      <c r="A319" s="62" t="s">
        <v>410</v>
      </c>
      <c r="B319" s="8" t="s">
        <v>411</v>
      </c>
      <c r="C319" s="8" t="s">
        <v>412</v>
      </c>
      <c r="D319" s="62" t="s">
        <v>832</v>
      </c>
      <c r="E319" s="62" t="s">
        <v>315</v>
      </c>
      <c r="F319" s="62" t="s">
        <v>315</v>
      </c>
      <c r="G319" s="62" t="s">
        <v>315</v>
      </c>
      <c r="H319" s="62" t="s">
        <v>315</v>
      </c>
    </row>
    <row r="320" spans="1:8" s="10" customFormat="1">
      <c r="A320" s="62" t="s">
        <v>413</v>
      </c>
      <c r="B320" s="8" t="s">
        <v>414</v>
      </c>
      <c r="C320" s="8" t="s">
        <v>315</v>
      </c>
      <c r="D320" s="62" t="s">
        <v>400</v>
      </c>
      <c r="E320" s="62" t="s">
        <v>400</v>
      </c>
      <c r="F320" s="62" t="s">
        <v>400</v>
      </c>
      <c r="G320" s="62" t="s">
        <v>400</v>
      </c>
      <c r="H320" s="62" t="s">
        <v>400</v>
      </c>
    </row>
    <row r="321" spans="1:8" s="10" customFormat="1">
      <c r="A321" s="62" t="s">
        <v>415</v>
      </c>
      <c r="B321" s="8" t="s">
        <v>416</v>
      </c>
      <c r="C321" s="8" t="s">
        <v>412</v>
      </c>
      <c r="D321" s="62" t="s">
        <v>832</v>
      </c>
      <c r="E321" s="62" t="s">
        <v>315</v>
      </c>
      <c r="F321" s="62" t="s">
        <v>315</v>
      </c>
      <c r="G321" s="62" t="s">
        <v>315</v>
      </c>
      <c r="H321" s="62" t="s">
        <v>315</v>
      </c>
    </row>
    <row r="322" spans="1:8" s="10" customFormat="1">
      <c r="A322" s="62" t="s">
        <v>417</v>
      </c>
      <c r="B322" s="8" t="s">
        <v>418</v>
      </c>
      <c r="C322" s="8" t="s">
        <v>419</v>
      </c>
      <c r="D322" s="62" t="s">
        <v>832</v>
      </c>
      <c r="E322" s="62" t="s">
        <v>315</v>
      </c>
      <c r="F322" s="62" t="s">
        <v>315</v>
      </c>
      <c r="G322" s="62" t="s">
        <v>315</v>
      </c>
      <c r="H322" s="62" t="s">
        <v>315</v>
      </c>
    </row>
    <row r="323" spans="1:8" s="10" customFormat="1">
      <c r="A323" s="62" t="s">
        <v>420</v>
      </c>
      <c r="B323" s="8" t="s">
        <v>421</v>
      </c>
      <c r="C323" s="8" t="s">
        <v>315</v>
      </c>
      <c r="D323" s="62" t="s">
        <v>400</v>
      </c>
      <c r="E323" s="62" t="s">
        <v>400</v>
      </c>
      <c r="F323" s="62" t="s">
        <v>400</v>
      </c>
      <c r="G323" s="62" t="s">
        <v>400</v>
      </c>
      <c r="H323" s="62" t="s">
        <v>400</v>
      </c>
    </row>
    <row r="324" spans="1:8" s="10" customFormat="1">
      <c r="A324" s="62" t="s">
        <v>422</v>
      </c>
      <c r="B324" s="8" t="s">
        <v>416</v>
      </c>
      <c r="C324" s="8" t="s">
        <v>412</v>
      </c>
      <c r="D324" s="62" t="s">
        <v>832</v>
      </c>
      <c r="E324" s="62" t="s">
        <v>315</v>
      </c>
      <c r="F324" s="62" t="s">
        <v>315</v>
      </c>
      <c r="G324" s="62" t="s">
        <v>315</v>
      </c>
      <c r="H324" s="62" t="s">
        <v>315</v>
      </c>
    </row>
    <row r="325" spans="1:8" s="10" customFormat="1">
      <c r="A325" s="62" t="s">
        <v>423</v>
      </c>
      <c r="B325" s="8" t="s">
        <v>424</v>
      </c>
      <c r="C325" s="8" t="s">
        <v>41</v>
      </c>
      <c r="D325" s="62" t="s">
        <v>832</v>
      </c>
      <c r="E325" s="62" t="s">
        <v>315</v>
      </c>
      <c r="F325" s="62" t="s">
        <v>315</v>
      </c>
      <c r="G325" s="62" t="s">
        <v>315</v>
      </c>
      <c r="H325" s="62" t="s">
        <v>315</v>
      </c>
    </row>
    <row r="326" spans="1:8" s="10" customFormat="1">
      <c r="A326" s="62" t="s">
        <v>425</v>
      </c>
      <c r="B326" s="8" t="s">
        <v>418</v>
      </c>
      <c r="C326" s="8" t="s">
        <v>419</v>
      </c>
      <c r="D326" s="62" t="s">
        <v>832</v>
      </c>
      <c r="E326" s="62" t="s">
        <v>315</v>
      </c>
      <c r="F326" s="62" t="s">
        <v>315</v>
      </c>
      <c r="G326" s="62" t="s">
        <v>315</v>
      </c>
      <c r="H326" s="62" t="s">
        <v>315</v>
      </c>
    </row>
    <row r="327" spans="1:8" s="10" customFormat="1">
      <c r="A327" s="62" t="s">
        <v>426</v>
      </c>
      <c r="B327" s="8" t="s">
        <v>427</v>
      </c>
      <c r="C327" s="8" t="s">
        <v>315</v>
      </c>
      <c r="D327" s="62" t="s">
        <v>400</v>
      </c>
      <c r="E327" s="62" t="s">
        <v>400</v>
      </c>
      <c r="F327" s="62" t="s">
        <v>400</v>
      </c>
      <c r="G327" s="62" t="s">
        <v>400</v>
      </c>
      <c r="H327" s="62" t="s">
        <v>400</v>
      </c>
    </row>
    <row r="328" spans="1:8" s="10" customFormat="1">
      <c r="A328" s="62" t="s">
        <v>428</v>
      </c>
      <c r="B328" s="8" t="s">
        <v>416</v>
      </c>
      <c r="C328" s="8" t="s">
        <v>412</v>
      </c>
      <c r="D328" s="62" t="s">
        <v>832</v>
      </c>
      <c r="E328" s="62" t="s">
        <v>315</v>
      </c>
      <c r="F328" s="62" t="s">
        <v>315</v>
      </c>
      <c r="G328" s="62" t="s">
        <v>315</v>
      </c>
      <c r="H328" s="62" t="s">
        <v>315</v>
      </c>
    </row>
    <row r="329" spans="1:8" s="10" customFormat="1">
      <c r="A329" s="62" t="s">
        <v>429</v>
      </c>
      <c r="B329" s="8" t="s">
        <v>418</v>
      </c>
      <c r="C329" s="8" t="s">
        <v>419</v>
      </c>
      <c r="D329" s="62" t="s">
        <v>832</v>
      </c>
      <c r="E329" s="62" t="s">
        <v>315</v>
      </c>
      <c r="F329" s="62" t="s">
        <v>315</v>
      </c>
      <c r="G329" s="62" t="s">
        <v>315</v>
      </c>
      <c r="H329" s="62" t="s">
        <v>315</v>
      </c>
    </row>
    <row r="330" spans="1:8" s="10" customFormat="1">
      <c r="A330" s="62" t="s">
        <v>430</v>
      </c>
      <c r="B330" s="8" t="s">
        <v>431</v>
      </c>
      <c r="C330" s="8" t="s">
        <v>315</v>
      </c>
      <c r="D330" s="62" t="s">
        <v>400</v>
      </c>
      <c r="E330" s="62" t="s">
        <v>400</v>
      </c>
      <c r="F330" s="62" t="s">
        <v>400</v>
      </c>
      <c r="G330" s="62" t="s">
        <v>400</v>
      </c>
      <c r="H330" s="62" t="s">
        <v>400</v>
      </c>
    </row>
    <row r="331" spans="1:8" s="10" customFormat="1">
      <c r="A331" s="62" t="s">
        <v>432</v>
      </c>
      <c r="B331" s="8" t="s">
        <v>416</v>
      </c>
      <c r="C331" s="8" t="s">
        <v>412</v>
      </c>
      <c r="D331" s="62" t="s">
        <v>832</v>
      </c>
      <c r="E331" s="62" t="s">
        <v>315</v>
      </c>
      <c r="F331" s="62" t="s">
        <v>315</v>
      </c>
      <c r="G331" s="62" t="s">
        <v>315</v>
      </c>
      <c r="H331" s="62" t="s">
        <v>315</v>
      </c>
    </row>
    <row r="332" spans="1:8" s="10" customFormat="1">
      <c r="A332" s="62" t="s">
        <v>433</v>
      </c>
      <c r="B332" s="8" t="s">
        <v>424</v>
      </c>
      <c r="C332" s="8" t="s">
        <v>41</v>
      </c>
      <c r="D332" s="62" t="s">
        <v>832</v>
      </c>
      <c r="E332" s="62" t="s">
        <v>315</v>
      </c>
      <c r="F332" s="62" t="s">
        <v>315</v>
      </c>
      <c r="G332" s="62" t="s">
        <v>315</v>
      </c>
      <c r="H332" s="62" t="s">
        <v>315</v>
      </c>
    </row>
    <row r="333" spans="1:8" s="10" customFormat="1" ht="39.75" customHeight="1">
      <c r="A333" s="62" t="s">
        <v>434</v>
      </c>
      <c r="B333" s="8" t="s">
        <v>418</v>
      </c>
      <c r="C333" s="8" t="s">
        <v>419</v>
      </c>
      <c r="D333" s="62" t="s">
        <v>832</v>
      </c>
      <c r="E333" s="62" t="s">
        <v>315</v>
      </c>
      <c r="F333" s="62" t="s">
        <v>315</v>
      </c>
      <c r="G333" s="62" t="s">
        <v>315</v>
      </c>
      <c r="H333" s="62" t="s">
        <v>315</v>
      </c>
    </row>
    <row r="334" spans="1:8" s="28" customFormat="1" ht="14.25">
      <c r="A334" s="59" t="s">
        <v>435</v>
      </c>
      <c r="B334" s="63" t="s">
        <v>436</v>
      </c>
      <c r="C334" s="63" t="s">
        <v>315</v>
      </c>
      <c r="D334" s="59" t="s">
        <v>400</v>
      </c>
      <c r="E334" s="59" t="s">
        <v>400</v>
      </c>
      <c r="F334" s="59" t="s">
        <v>400</v>
      </c>
      <c r="G334" s="59" t="s">
        <v>400</v>
      </c>
      <c r="H334" s="59" t="s">
        <v>400</v>
      </c>
    </row>
    <row r="335" spans="1:8" s="10" customFormat="1" ht="30">
      <c r="A335" s="62" t="s">
        <v>437</v>
      </c>
      <c r="B335" s="8" t="s">
        <v>438</v>
      </c>
      <c r="C335" s="8" t="s">
        <v>412</v>
      </c>
      <c r="D335" s="62" t="s">
        <v>832</v>
      </c>
      <c r="E335" s="60">
        <v>29.551114999999999</v>
      </c>
      <c r="F335" s="62" t="s">
        <v>315</v>
      </c>
      <c r="G335" s="62" t="s">
        <v>315</v>
      </c>
      <c r="H335" s="62" t="s">
        <v>315</v>
      </c>
    </row>
    <row r="336" spans="1:8" s="10" customFormat="1" ht="30">
      <c r="A336" s="62" t="s">
        <v>439</v>
      </c>
      <c r="B336" s="8" t="s">
        <v>440</v>
      </c>
      <c r="C336" s="8" t="s">
        <v>412</v>
      </c>
      <c r="D336" s="62" t="s">
        <v>832</v>
      </c>
      <c r="E336" s="62" t="s">
        <v>315</v>
      </c>
      <c r="F336" s="62" t="s">
        <v>315</v>
      </c>
      <c r="G336" s="62" t="s">
        <v>315</v>
      </c>
      <c r="H336" s="62" t="s">
        <v>315</v>
      </c>
    </row>
    <row r="337" spans="1:8" s="10" customFormat="1">
      <c r="A337" s="62" t="s">
        <v>441</v>
      </c>
      <c r="B337" s="8" t="s">
        <v>442</v>
      </c>
      <c r="C337" s="8" t="s">
        <v>412</v>
      </c>
      <c r="D337" s="62" t="s">
        <v>832</v>
      </c>
      <c r="E337" s="62" t="s">
        <v>315</v>
      </c>
      <c r="F337" s="62" t="s">
        <v>315</v>
      </c>
      <c r="G337" s="62" t="s">
        <v>315</v>
      </c>
      <c r="H337" s="62" t="s">
        <v>315</v>
      </c>
    </row>
    <row r="338" spans="1:8" s="10" customFormat="1">
      <c r="A338" s="62" t="s">
        <v>443</v>
      </c>
      <c r="B338" s="8" t="s">
        <v>444</v>
      </c>
      <c r="C338" s="8" t="s">
        <v>412</v>
      </c>
      <c r="D338" s="62" t="s">
        <v>832</v>
      </c>
      <c r="E338" s="62" t="str">
        <f>E336</f>
        <v>-</v>
      </c>
      <c r="F338" s="62" t="s">
        <v>315</v>
      </c>
      <c r="G338" s="62" t="s">
        <v>315</v>
      </c>
      <c r="H338" s="62" t="s">
        <v>315</v>
      </c>
    </row>
    <row r="339" spans="1:8" s="10" customFormat="1" ht="30">
      <c r="A339" s="62" t="s">
        <v>445</v>
      </c>
      <c r="B339" s="8" t="s">
        <v>446</v>
      </c>
      <c r="C339" s="8" t="s">
        <v>412</v>
      </c>
      <c r="D339" s="62" t="s">
        <v>832</v>
      </c>
      <c r="E339" s="60">
        <v>3.4897749999999998</v>
      </c>
      <c r="F339" s="62" t="s">
        <v>315</v>
      </c>
      <c r="G339" s="62" t="s">
        <v>315</v>
      </c>
      <c r="H339" s="62" t="s">
        <v>315</v>
      </c>
    </row>
    <row r="340" spans="1:8" s="10" customFormat="1">
      <c r="A340" s="62" t="s">
        <v>447</v>
      </c>
      <c r="B340" s="8" t="s">
        <v>448</v>
      </c>
      <c r="C340" s="8" t="s">
        <v>41</v>
      </c>
      <c r="D340" s="62" t="s">
        <v>832</v>
      </c>
      <c r="E340" s="62">
        <v>5.5460000000000003</v>
      </c>
      <c r="F340" s="62" t="s">
        <v>315</v>
      </c>
      <c r="G340" s="62" t="s">
        <v>315</v>
      </c>
      <c r="H340" s="62" t="s">
        <v>315</v>
      </c>
    </row>
    <row r="341" spans="1:8" s="10" customFormat="1" ht="30">
      <c r="A341" s="62" t="s">
        <v>449</v>
      </c>
      <c r="B341" s="8" t="s">
        <v>450</v>
      </c>
      <c r="C341" s="8" t="s">
        <v>41</v>
      </c>
      <c r="D341" s="62" t="s">
        <v>832</v>
      </c>
      <c r="E341" s="62" t="s">
        <v>315</v>
      </c>
      <c r="F341" s="62" t="s">
        <v>315</v>
      </c>
      <c r="G341" s="62" t="s">
        <v>315</v>
      </c>
      <c r="H341" s="62" t="s">
        <v>315</v>
      </c>
    </row>
    <row r="342" spans="1:8" s="10" customFormat="1">
      <c r="A342" s="62" t="s">
        <v>451</v>
      </c>
      <c r="B342" s="8" t="s">
        <v>442</v>
      </c>
      <c r="C342" s="8" t="s">
        <v>41</v>
      </c>
      <c r="D342" s="62" t="s">
        <v>832</v>
      </c>
      <c r="E342" s="62" t="s">
        <v>315</v>
      </c>
      <c r="F342" s="62" t="s">
        <v>315</v>
      </c>
      <c r="G342" s="62" t="s">
        <v>315</v>
      </c>
      <c r="H342" s="62" t="s">
        <v>315</v>
      </c>
    </row>
    <row r="343" spans="1:8" s="10" customFormat="1">
      <c r="A343" s="62" t="s">
        <v>452</v>
      </c>
      <c r="B343" s="8" t="s">
        <v>444</v>
      </c>
      <c r="C343" s="8" t="s">
        <v>41</v>
      </c>
      <c r="D343" s="62" t="s">
        <v>832</v>
      </c>
      <c r="E343" s="62" t="s">
        <v>315</v>
      </c>
      <c r="F343" s="62" t="s">
        <v>315</v>
      </c>
      <c r="G343" s="62" t="s">
        <v>315</v>
      </c>
      <c r="H343" s="62" t="s">
        <v>315</v>
      </c>
    </row>
    <row r="344" spans="1:8" s="10" customFormat="1" ht="30">
      <c r="A344" s="62" t="s">
        <v>453</v>
      </c>
      <c r="B344" s="8" t="s">
        <v>454</v>
      </c>
      <c r="C344" s="7" t="s">
        <v>455</v>
      </c>
      <c r="D344" s="62" t="s">
        <v>832</v>
      </c>
      <c r="E344" s="62">
        <v>883.47</v>
      </c>
      <c r="F344" s="62" t="s">
        <v>315</v>
      </c>
      <c r="G344" s="62" t="s">
        <v>315</v>
      </c>
      <c r="H344" s="62" t="s">
        <v>315</v>
      </c>
    </row>
    <row r="345" spans="1:8" s="10" customFormat="1" ht="18.75" customHeight="1">
      <c r="A345" s="62" t="s">
        <v>456</v>
      </c>
      <c r="B345" s="8" t="s">
        <v>755</v>
      </c>
      <c r="C345" s="8" t="s">
        <v>111</v>
      </c>
      <c r="D345" s="62" t="s">
        <v>832</v>
      </c>
      <c r="E345" s="32">
        <f>E24-0-0-E52</f>
        <v>29.772404449999996</v>
      </c>
      <c r="F345" s="62" t="s">
        <v>315</v>
      </c>
      <c r="G345" s="62" t="s">
        <v>315</v>
      </c>
      <c r="H345" s="62" t="s">
        <v>315</v>
      </c>
    </row>
    <row r="346" spans="1:8" s="28" customFormat="1" ht="14.25">
      <c r="A346" s="59" t="s">
        <v>457</v>
      </c>
      <c r="B346" s="63" t="s">
        <v>458</v>
      </c>
      <c r="C346" s="63" t="s">
        <v>315</v>
      </c>
      <c r="D346" s="59" t="s">
        <v>400</v>
      </c>
      <c r="E346" s="59" t="s">
        <v>400</v>
      </c>
      <c r="F346" s="59" t="s">
        <v>400</v>
      </c>
      <c r="G346" s="59" t="s">
        <v>400</v>
      </c>
      <c r="H346" s="59" t="s">
        <v>400</v>
      </c>
    </row>
    <row r="347" spans="1:8" s="10" customFormat="1">
      <c r="A347" s="62" t="s">
        <v>459</v>
      </c>
      <c r="B347" s="8" t="s">
        <v>460</v>
      </c>
      <c r="C347" s="8" t="s">
        <v>412</v>
      </c>
      <c r="D347" s="62" t="s">
        <v>832</v>
      </c>
      <c r="E347" s="62" t="s">
        <v>315</v>
      </c>
      <c r="F347" s="62" t="s">
        <v>315</v>
      </c>
      <c r="G347" s="62" t="s">
        <v>315</v>
      </c>
      <c r="H347" s="62" t="s">
        <v>315</v>
      </c>
    </row>
    <row r="348" spans="1:8" s="10" customFormat="1">
      <c r="A348" s="62" t="s">
        <v>461</v>
      </c>
      <c r="B348" s="8" t="s">
        <v>462</v>
      </c>
      <c r="C348" s="8" t="s">
        <v>405</v>
      </c>
      <c r="D348" s="62" t="s">
        <v>832</v>
      </c>
      <c r="E348" s="62" t="s">
        <v>315</v>
      </c>
      <c r="F348" s="62" t="s">
        <v>315</v>
      </c>
      <c r="G348" s="62" t="s">
        <v>315</v>
      </c>
      <c r="H348" s="62" t="s">
        <v>315</v>
      </c>
    </row>
    <row r="349" spans="1:8" s="10" customFormat="1" ht="45">
      <c r="A349" s="62" t="s">
        <v>463</v>
      </c>
      <c r="B349" s="8" t="s">
        <v>464</v>
      </c>
      <c r="C349" s="8" t="s">
        <v>111</v>
      </c>
      <c r="D349" s="62" t="s">
        <v>832</v>
      </c>
      <c r="E349" s="62" t="s">
        <v>315</v>
      </c>
      <c r="F349" s="62" t="s">
        <v>315</v>
      </c>
      <c r="G349" s="62" t="s">
        <v>315</v>
      </c>
      <c r="H349" s="62" t="s">
        <v>315</v>
      </c>
    </row>
    <row r="350" spans="1:8" s="10" customFormat="1" ht="30.75" customHeight="1">
      <c r="A350" s="62" t="s">
        <v>465</v>
      </c>
      <c r="B350" s="8" t="s">
        <v>466</v>
      </c>
      <c r="C350" s="8" t="s">
        <v>111</v>
      </c>
      <c r="D350" s="62" t="s">
        <v>832</v>
      </c>
      <c r="E350" s="62" t="s">
        <v>315</v>
      </c>
      <c r="F350" s="62" t="s">
        <v>315</v>
      </c>
      <c r="G350" s="62" t="s">
        <v>315</v>
      </c>
      <c r="H350" s="62" t="s">
        <v>315</v>
      </c>
    </row>
    <row r="351" spans="1:8" s="28" customFormat="1" ht="28.5">
      <c r="A351" s="59" t="s">
        <v>467</v>
      </c>
      <c r="B351" s="63" t="s">
        <v>468</v>
      </c>
      <c r="C351" s="63" t="s">
        <v>315</v>
      </c>
      <c r="D351" s="59" t="s">
        <v>400</v>
      </c>
      <c r="E351" s="59" t="s">
        <v>400</v>
      </c>
      <c r="F351" s="59" t="s">
        <v>400</v>
      </c>
      <c r="G351" s="59" t="s">
        <v>400</v>
      </c>
      <c r="H351" s="59" t="s">
        <v>400</v>
      </c>
    </row>
    <row r="352" spans="1:8" s="10" customFormat="1" ht="30">
      <c r="A352" s="62" t="s">
        <v>469</v>
      </c>
      <c r="B352" s="8" t="s">
        <v>470</v>
      </c>
      <c r="C352" s="8" t="s">
        <v>41</v>
      </c>
      <c r="D352" s="62" t="s">
        <v>832</v>
      </c>
      <c r="E352" s="62" t="s">
        <v>315</v>
      </c>
      <c r="F352" s="62" t="s">
        <v>315</v>
      </c>
      <c r="G352" s="62" t="s">
        <v>315</v>
      </c>
      <c r="H352" s="62" t="s">
        <v>315</v>
      </c>
    </row>
    <row r="353" spans="1:8" s="10" customFormat="1" ht="45">
      <c r="A353" s="62" t="s">
        <v>471</v>
      </c>
      <c r="B353" s="8" t="s">
        <v>472</v>
      </c>
      <c r="C353" s="8" t="s">
        <v>41</v>
      </c>
      <c r="D353" s="62" t="s">
        <v>832</v>
      </c>
      <c r="E353" s="62" t="s">
        <v>315</v>
      </c>
      <c r="F353" s="62" t="s">
        <v>315</v>
      </c>
      <c r="G353" s="62" t="s">
        <v>315</v>
      </c>
      <c r="H353" s="62" t="s">
        <v>315</v>
      </c>
    </row>
    <row r="354" spans="1:8" s="10" customFormat="1" ht="60">
      <c r="A354" s="62" t="s">
        <v>473</v>
      </c>
      <c r="B354" s="8" t="s">
        <v>474</v>
      </c>
      <c r="C354" s="8" t="s">
        <v>41</v>
      </c>
      <c r="D354" s="62" t="s">
        <v>832</v>
      </c>
      <c r="E354" s="62" t="s">
        <v>315</v>
      </c>
      <c r="F354" s="62" t="s">
        <v>315</v>
      </c>
      <c r="G354" s="62" t="s">
        <v>315</v>
      </c>
      <c r="H354" s="62" t="s">
        <v>315</v>
      </c>
    </row>
    <row r="355" spans="1:8" s="10" customFormat="1" ht="30">
      <c r="A355" s="62" t="s">
        <v>475</v>
      </c>
      <c r="B355" s="8" t="s">
        <v>476</v>
      </c>
      <c r="C355" s="8" t="s">
        <v>41</v>
      </c>
      <c r="D355" s="62" t="s">
        <v>832</v>
      </c>
      <c r="E355" s="62" t="s">
        <v>315</v>
      </c>
      <c r="F355" s="62" t="s">
        <v>315</v>
      </c>
      <c r="G355" s="62" t="s">
        <v>315</v>
      </c>
      <c r="H355" s="62" t="s">
        <v>315</v>
      </c>
    </row>
    <row r="356" spans="1:8" s="10" customFormat="1" ht="30">
      <c r="A356" s="62" t="s">
        <v>477</v>
      </c>
      <c r="B356" s="8" t="s">
        <v>478</v>
      </c>
      <c r="C356" s="8" t="s">
        <v>412</v>
      </c>
      <c r="D356" s="62" t="s">
        <v>832</v>
      </c>
      <c r="E356" s="62" t="s">
        <v>315</v>
      </c>
      <c r="F356" s="62" t="s">
        <v>315</v>
      </c>
      <c r="G356" s="62" t="s">
        <v>315</v>
      </c>
      <c r="H356" s="62" t="s">
        <v>315</v>
      </c>
    </row>
    <row r="357" spans="1:8" s="10" customFormat="1" ht="30">
      <c r="A357" s="62" t="s">
        <v>479</v>
      </c>
      <c r="B357" s="8" t="s">
        <v>480</v>
      </c>
      <c r="C357" s="8" t="s">
        <v>412</v>
      </c>
      <c r="D357" s="62" t="s">
        <v>832</v>
      </c>
      <c r="E357" s="62" t="s">
        <v>315</v>
      </c>
      <c r="F357" s="62" t="s">
        <v>315</v>
      </c>
      <c r="G357" s="62" t="s">
        <v>315</v>
      </c>
      <c r="H357" s="62" t="s">
        <v>315</v>
      </c>
    </row>
    <row r="358" spans="1:8" s="10" customFormat="1">
      <c r="A358" s="62" t="s">
        <v>481</v>
      </c>
      <c r="B358" s="8" t="s">
        <v>482</v>
      </c>
      <c r="C358" s="8" t="s">
        <v>412</v>
      </c>
      <c r="D358" s="62" t="s">
        <v>832</v>
      </c>
      <c r="E358" s="62" t="s">
        <v>315</v>
      </c>
      <c r="F358" s="62" t="s">
        <v>315</v>
      </c>
      <c r="G358" s="62" t="s">
        <v>315</v>
      </c>
      <c r="H358" s="62" t="s">
        <v>315</v>
      </c>
    </row>
    <row r="359" spans="1:8" s="10" customFormat="1" ht="30">
      <c r="A359" s="62" t="s">
        <v>483</v>
      </c>
      <c r="B359" s="8" t="s">
        <v>484</v>
      </c>
      <c r="C359" s="8" t="s">
        <v>111</v>
      </c>
      <c r="D359" s="62" t="s">
        <v>832</v>
      </c>
      <c r="E359" s="62" t="s">
        <v>315</v>
      </c>
      <c r="F359" s="62" t="s">
        <v>315</v>
      </c>
      <c r="G359" s="62" t="s">
        <v>315</v>
      </c>
      <c r="H359" s="62" t="s">
        <v>315</v>
      </c>
    </row>
    <row r="360" spans="1:8" s="10" customFormat="1" ht="30">
      <c r="A360" s="62" t="s">
        <v>485</v>
      </c>
      <c r="B360" s="8" t="s">
        <v>134</v>
      </c>
      <c r="C360" s="8" t="s">
        <v>111</v>
      </c>
      <c r="D360" s="62" t="s">
        <v>832</v>
      </c>
      <c r="E360" s="62" t="s">
        <v>315</v>
      </c>
      <c r="F360" s="62" t="s">
        <v>315</v>
      </c>
      <c r="G360" s="62" t="s">
        <v>315</v>
      </c>
      <c r="H360" s="62" t="s">
        <v>315</v>
      </c>
    </row>
    <row r="361" spans="1:8" s="10" customFormat="1" ht="23.25" customHeight="1">
      <c r="A361" s="62" t="s">
        <v>486</v>
      </c>
      <c r="B361" s="8" t="s">
        <v>136</v>
      </c>
      <c r="C361" s="8" t="s">
        <v>111</v>
      </c>
      <c r="D361" s="62" t="s">
        <v>832</v>
      </c>
      <c r="E361" s="62" t="s">
        <v>315</v>
      </c>
      <c r="F361" s="62" t="s">
        <v>315</v>
      </c>
      <c r="G361" s="62" t="s">
        <v>315</v>
      </c>
      <c r="H361" s="62" t="s">
        <v>315</v>
      </c>
    </row>
    <row r="362" spans="1:8" s="28" customFormat="1" ht="28.5" customHeight="1">
      <c r="A362" s="59" t="s">
        <v>487</v>
      </c>
      <c r="B362" s="63" t="s">
        <v>488</v>
      </c>
      <c r="C362" s="6" t="s">
        <v>489</v>
      </c>
      <c r="D362" s="59" t="s">
        <v>832</v>
      </c>
      <c r="E362" s="35">
        <f>(13+13.07+13.42+14.97+15.39+16+16+16.19+16.87+17.74+16+16)/12</f>
        <v>15.387500000000001</v>
      </c>
      <c r="F362" s="59" t="s">
        <v>315</v>
      </c>
      <c r="G362" s="59" t="s">
        <v>315</v>
      </c>
      <c r="H362" s="59" t="s">
        <v>315</v>
      </c>
    </row>
    <row r="363" spans="1:8" s="10" customFormat="1" ht="71.25" customHeight="1">
      <c r="A363" s="118" t="s">
        <v>490</v>
      </c>
      <c r="B363" s="119"/>
      <c r="C363" s="119"/>
      <c r="D363" s="119"/>
      <c r="E363" s="119"/>
      <c r="F363" s="119"/>
      <c r="G363" s="119"/>
      <c r="H363" s="120"/>
    </row>
    <row r="364" spans="1:8" s="43" customFormat="1">
      <c r="A364" s="86" t="s">
        <v>104</v>
      </c>
      <c r="B364" s="86" t="s">
        <v>105</v>
      </c>
      <c r="C364" s="86" t="s">
        <v>106</v>
      </c>
      <c r="D364" s="86" t="s">
        <v>897</v>
      </c>
      <c r="E364" s="86"/>
      <c r="F364" s="86" t="s">
        <v>601</v>
      </c>
      <c r="G364" s="86"/>
      <c r="H364" s="86" t="s">
        <v>26</v>
      </c>
    </row>
    <row r="365" spans="1:8" s="43" customFormat="1" ht="30">
      <c r="A365" s="86"/>
      <c r="B365" s="86"/>
      <c r="C365" s="86"/>
      <c r="D365" s="62" t="s">
        <v>12</v>
      </c>
      <c r="E365" s="62" t="s">
        <v>13</v>
      </c>
      <c r="F365" s="62" t="s">
        <v>599</v>
      </c>
      <c r="G365" s="62" t="s">
        <v>107</v>
      </c>
      <c r="H365" s="86"/>
    </row>
    <row r="366" spans="1:8" s="66" customFormat="1" ht="14.25" customHeight="1">
      <c r="A366" s="9">
        <v>1</v>
      </c>
      <c r="B366" s="9">
        <v>2</v>
      </c>
      <c r="C366" s="9">
        <v>3</v>
      </c>
      <c r="D366" s="9">
        <v>4</v>
      </c>
      <c r="E366" s="9">
        <v>5</v>
      </c>
      <c r="F366" s="9">
        <v>6</v>
      </c>
      <c r="G366" s="9">
        <v>7</v>
      </c>
      <c r="H366" s="9">
        <v>8</v>
      </c>
    </row>
    <row r="367" spans="1:8" s="28" customFormat="1" ht="28.5">
      <c r="A367" s="121" t="s">
        <v>756</v>
      </c>
      <c r="B367" s="121"/>
      <c r="C367" s="63" t="s">
        <v>111</v>
      </c>
      <c r="D367" s="11">
        <f>D368</f>
        <v>3.85</v>
      </c>
      <c r="E367" s="11">
        <f>E368</f>
        <v>3.4689999999999999</v>
      </c>
      <c r="F367" s="35">
        <f>F368</f>
        <v>-0.38100000000000023</v>
      </c>
      <c r="G367" s="36">
        <f>G368</f>
        <v>-9.8961038961039023</v>
      </c>
      <c r="H367" s="59" t="s">
        <v>315</v>
      </c>
    </row>
    <row r="368" spans="1:8" s="28" customFormat="1" ht="46.5" customHeight="1">
      <c r="A368" s="59" t="s">
        <v>109</v>
      </c>
      <c r="B368" s="63" t="s">
        <v>491</v>
      </c>
      <c r="C368" s="63" t="s">
        <v>111</v>
      </c>
      <c r="D368" s="11">
        <f>D369+D393+D421</f>
        <v>3.85</v>
      </c>
      <c r="E368" s="11">
        <f>E369+E393+E421+E422</f>
        <v>3.4689999999999999</v>
      </c>
      <c r="F368" s="35">
        <f>E368-D368</f>
        <v>-0.38100000000000023</v>
      </c>
      <c r="G368" s="36">
        <f>F368*100/D368</f>
        <v>-9.8961038961039023</v>
      </c>
      <c r="H368" s="59" t="s">
        <v>315</v>
      </c>
    </row>
    <row r="369" spans="1:8" s="10" customFormat="1" ht="30">
      <c r="A369" s="62" t="s">
        <v>112</v>
      </c>
      <c r="B369" s="8" t="s">
        <v>492</v>
      </c>
      <c r="C369" s="8" t="s">
        <v>111</v>
      </c>
      <c r="D369" s="33">
        <f>D370</f>
        <v>0.78735999999999995</v>
      </c>
      <c r="E369" s="33">
        <f>E370</f>
        <v>0.78735999999999995</v>
      </c>
      <c r="F369" s="33">
        <f>F370</f>
        <v>0</v>
      </c>
      <c r="G369" s="38">
        <f>G370</f>
        <v>0</v>
      </c>
      <c r="H369" s="37" t="str">
        <f>H370</f>
        <v>-</v>
      </c>
    </row>
    <row r="370" spans="1:8" s="10" customFormat="1" ht="30">
      <c r="A370" s="62" t="s">
        <v>493</v>
      </c>
      <c r="B370" s="8" t="s">
        <v>494</v>
      </c>
      <c r="C370" s="8" t="s">
        <v>111</v>
      </c>
      <c r="D370" s="33">
        <f>D376</f>
        <v>0.78735999999999995</v>
      </c>
      <c r="E370" s="33">
        <f>E376</f>
        <v>0.78735999999999995</v>
      </c>
      <c r="F370" s="33">
        <f>F376</f>
        <v>0</v>
      </c>
      <c r="G370" s="38">
        <f>G376</f>
        <v>0</v>
      </c>
      <c r="H370" s="37" t="str">
        <f>H376</f>
        <v>-</v>
      </c>
    </row>
    <row r="371" spans="1:8" s="10" customFormat="1" ht="30">
      <c r="A371" s="62" t="s">
        <v>495</v>
      </c>
      <c r="B371" s="8" t="s">
        <v>496</v>
      </c>
      <c r="C371" s="8" t="s">
        <v>111</v>
      </c>
      <c r="D371" s="62" t="s">
        <v>315</v>
      </c>
      <c r="E371" s="62" t="s">
        <v>315</v>
      </c>
      <c r="F371" s="62" t="s">
        <v>315</v>
      </c>
      <c r="G371" s="62" t="s">
        <v>315</v>
      </c>
      <c r="H371" s="62" t="s">
        <v>315</v>
      </c>
    </row>
    <row r="372" spans="1:8" s="10" customFormat="1" ht="30">
      <c r="A372" s="62" t="s">
        <v>497</v>
      </c>
      <c r="B372" s="8" t="s">
        <v>114</v>
      </c>
      <c r="C372" s="8" t="s">
        <v>111</v>
      </c>
      <c r="D372" s="62" t="s">
        <v>315</v>
      </c>
      <c r="E372" s="62" t="s">
        <v>315</v>
      </c>
      <c r="F372" s="62" t="s">
        <v>315</v>
      </c>
      <c r="G372" s="62" t="s">
        <v>315</v>
      </c>
      <c r="H372" s="62" t="s">
        <v>315</v>
      </c>
    </row>
    <row r="373" spans="1:8" s="10" customFormat="1" ht="30">
      <c r="A373" s="62" t="s">
        <v>498</v>
      </c>
      <c r="B373" s="8" t="s">
        <v>116</v>
      </c>
      <c r="C373" s="8" t="s">
        <v>111</v>
      </c>
      <c r="D373" s="62" t="s">
        <v>315</v>
      </c>
      <c r="E373" s="62" t="s">
        <v>315</v>
      </c>
      <c r="F373" s="62" t="s">
        <v>315</v>
      </c>
      <c r="G373" s="62" t="s">
        <v>315</v>
      </c>
      <c r="H373" s="62" t="s">
        <v>315</v>
      </c>
    </row>
    <row r="374" spans="1:8" s="10" customFormat="1" ht="30">
      <c r="A374" s="62" t="s">
        <v>499</v>
      </c>
      <c r="B374" s="8" t="s">
        <v>118</v>
      </c>
      <c r="C374" s="8" t="s">
        <v>111</v>
      </c>
      <c r="D374" s="62" t="s">
        <v>315</v>
      </c>
      <c r="E374" s="62" t="s">
        <v>315</v>
      </c>
      <c r="F374" s="62" t="s">
        <v>315</v>
      </c>
      <c r="G374" s="62" t="s">
        <v>315</v>
      </c>
      <c r="H374" s="62" t="s">
        <v>315</v>
      </c>
    </row>
    <row r="375" spans="1:8" s="10" customFormat="1" ht="30">
      <c r="A375" s="62" t="s">
        <v>500</v>
      </c>
      <c r="B375" s="8" t="s">
        <v>501</v>
      </c>
      <c r="C375" s="8" t="s">
        <v>111</v>
      </c>
      <c r="D375" s="62" t="s">
        <v>315</v>
      </c>
      <c r="E375" s="62" t="s">
        <v>315</v>
      </c>
      <c r="F375" s="62" t="s">
        <v>315</v>
      </c>
      <c r="G375" s="62" t="s">
        <v>315</v>
      </c>
      <c r="H375" s="62" t="s">
        <v>315</v>
      </c>
    </row>
    <row r="376" spans="1:8" s="10" customFormat="1" ht="30">
      <c r="A376" s="62" t="s">
        <v>502</v>
      </c>
      <c r="B376" s="8" t="s">
        <v>503</v>
      </c>
      <c r="C376" s="8" t="s">
        <v>111</v>
      </c>
      <c r="D376" s="33">
        <v>0.78735999999999995</v>
      </c>
      <c r="E376" s="33">
        <v>0.78735999999999995</v>
      </c>
      <c r="F376" s="33">
        <f>E376-D376</f>
        <v>0</v>
      </c>
      <c r="G376" s="38">
        <f>F376*100/D376</f>
        <v>0</v>
      </c>
      <c r="H376" s="37" t="s">
        <v>315</v>
      </c>
    </row>
    <row r="377" spans="1:8" s="10" customFormat="1" ht="30">
      <c r="A377" s="62" t="s">
        <v>504</v>
      </c>
      <c r="B377" s="8" t="s">
        <v>505</v>
      </c>
      <c r="C377" s="8" t="s">
        <v>111</v>
      </c>
      <c r="D377" s="62" t="s">
        <v>315</v>
      </c>
      <c r="E377" s="62" t="s">
        <v>315</v>
      </c>
      <c r="F377" s="62" t="s">
        <v>315</v>
      </c>
      <c r="G377" s="62" t="s">
        <v>315</v>
      </c>
      <c r="H377" s="62" t="s">
        <v>315</v>
      </c>
    </row>
    <row r="378" spans="1:8" s="10" customFormat="1" ht="30">
      <c r="A378" s="62" t="s">
        <v>506</v>
      </c>
      <c r="B378" s="8" t="s">
        <v>507</v>
      </c>
      <c r="C378" s="8" t="s">
        <v>111</v>
      </c>
      <c r="D378" s="62" t="s">
        <v>315</v>
      </c>
      <c r="E378" s="62" t="s">
        <v>315</v>
      </c>
      <c r="F378" s="62" t="s">
        <v>315</v>
      </c>
      <c r="G378" s="62" t="s">
        <v>315</v>
      </c>
      <c r="H378" s="62" t="s">
        <v>315</v>
      </c>
    </row>
    <row r="379" spans="1:8" s="10" customFormat="1" ht="30">
      <c r="A379" s="62" t="s">
        <v>508</v>
      </c>
      <c r="B379" s="8" t="s">
        <v>509</v>
      </c>
      <c r="C379" s="8" t="s">
        <v>111</v>
      </c>
      <c r="D379" s="62" t="s">
        <v>315</v>
      </c>
      <c r="E379" s="62" t="s">
        <v>315</v>
      </c>
      <c r="F379" s="62" t="s">
        <v>315</v>
      </c>
      <c r="G379" s="62" t="s">
        <v>315</v>
      </c>
      <c r="H379" s="62" t="s">
        <v>315</v>
      </c>
    </row>
    <row r="380" spans="1:8" s="10" customFormat="1" ht="30">
      <c r="A380" s="62" t="s">
        <v>510</v>
      </c>
      <c r="B380" s="8" t="s">
        <v>511</v>
      </c>
      <c r="C380" s="8" t="s">
        <v>111</v>
      </c>
      <c r="D380" s="62" t="s">
        <v>315</v>
      </c>
      <c r="E380" s="62" t="s">
        <v>315</v>
      </c>
      <c r="F380" s="62" t="s">
        <v>315</v>
      </c>
      <c r="G380" s="62" t="s">
        <v>315</v>
      </c>
      <c r="H380" s="62" t="s">
        <v>315</v>
      </c>
    </row>
    <row r="381" spans="1:8" s="10" customFormat="1" ht="30">
      <c r="A381" s="62" t="s">
        <v>512</v>
      </c>
      <c r="B381" s="8" t="s">
        <v>513</v>
      </c>
      <c r="C381" s="8" t="s">
        <v>111</v>
      </c>
      <c r="D381" s="62" t="s">
        <v>315</v>
      </c>
      <c r="E381" s="62" t="s">
        <v>315</v>
      </c>
      <c r="F381" s="62" t="s">
        <v>315</v>
      </c>
      <c r="G381" s="62" t="s">
        <v>315</v>
      </c>
      <c r="H381" s="62" t="s">
        <v>315</v>
      </c>
    </row>
    <row r="382" spans="1:8" s="10" customFormat="1" ht="30">
      <c r="A382" s="62" t="s">
        <v>514</v>
      </c>
      <c r="B382" s="8" t="s">
        <v>511</v>
      </c>
      <c r="C382" s="8" t="s">
        <v>111</v>
      </c>
      <c r="D382" s="62" t="s">
        <v>315</v>
      </c>
      <c r="E382" s="62" t="s">
        <v>315</v>
      </c>
      <c r="F382" s="62" t="s">
        <v>315</v>
      </c>
      <c r="G382" s="62" t="s">
        <v>315</v>
      </c>
      <c r="H382" s="62" t="s">
        <v>315</v>
      </c>
    </row>
    <row r="383" spans="1:8" s="10" customFormat="1" ht="30">
      <c r="A383" s="62" t="s">
        <v>515</v>
      </c>
      <c r="B383" s="8" t="s">
        <v>516</v>
      </c>
      <c r="C383" s="8" t="s">
        <v>111</v>
      </c>
      <c r="D383" s="62" t="s">
        <v>315</v>
      </c>
      <c r="E383" s="62" t="s">
        <v>315</v>
      </c>
      <c r="F383" s="62" t="s">
        <v>315</v>
      </c>
      <c r="G383" s="62" t="s">
        <v>315</v>
      </c>
      <c r="H383" s="62" t="s">
        <v>315</v>
      </c>
    </row>
    <row r="384" spans="1:8" s="10" customFormat="1" ht="30">
      <c r="A384" s="62" t="s">
        <v>517</v>
      </c>
      <c r="B384" s="8" t="s">
        <v>338</v>
      </c>
      <c r="C384" s="8" t="s">
        <v>111</v>
      </c>
      <c r="D384" s="62" t="s">
        <v>315</v>
      </c>
      <c r="E384" s="62" t="s">
        <v>315</v>
      </c>
      <c r="F384" s="62" t="s">
        <v>315</v>
      </c>
      <c r="G384" s="62" t="s">
        <v>315</v>
      </c>
      <c r="H384" s="62" t="s">
        <v>315</v>
      </c>
    </row>
    <row r="385" spans="1:8" s="10" customFormat="1" ht="30">
      <c r="A385" s="62" t="s">
        <v>518</v>
      </c>
      <c r="B385" s="8" t="s">
        <v>519</v>
      </c>
      <c r="C385" s="8" t="s">
        <v>111</v>
      </c>
      <c r="D385" s="62" t="s">
        <v>315</v>
      </c>
      <c r="E385" s="62" t="s">
        <v>315</v>
      </c>
      <c r="F385" s="62" t="s">
        <v>315</v>
      </c>
      <c r="G385" s="62" t="s">
        <v>315</v>
      </c>
      <c r="H385" s="62" t="s">
        <v>315</v>
      </c>
    </row>
    <row r="386" spans="1:8" s="10" customFormat="1" ht="30">
      <c r="A386" s="62" t="s">
        <v>520</v>
      </c>
      <c r="B386" s="8" t="s">
        <v>134</v>
      </c>
      <c r="C386" s="8" t="s">
        <v>111</v>
      </c>
      <c r="D386" s="62" t="s">
        <v>315</v>
      </c>
      <c r="E386" s="62" t="s">
        <v>315</v>
      </c>
      <c r="F386" s="62" t="s">
        <v>315</v>
      </c>
      <c r="G386" s="62" t="s">
        <v>315</v>
      </c>
      <c r="H386" s="62" t="s">
        <v>315</v>
      </c>
    </row>
    <row r="387" spans="1:8" s="10" customFormat="1" ht="30">
      <c r="A387" s="62" t="s">
        <v>521</v>
      </c>
      <c r="B387" s="8" t="s">
        <v>136</v>
      </c>
      <c r="C387" s="8" t="s">
        <v>111</v>
      </c>
      <c r="D387" s="62" t="s">
        <v>315</v>
      </c>
      <c r="E387" s="62" t="s">
        <v>315</v>
      </c>
      <c r="F387" s="62" t="s">
        <v>315</v>
      </c>
      <c r="G387" s="62" t="s">
        <v>315</v>
      </c>
      <c r="H387" s="62" t="s">
        <v>315</v>
      </c>
    </row>
    <row r="388" spans="1:8" s="10" customFormat="1" ht="30">
      <c r="A388" s="62" t="s">
        <v>115</v>
      </c>
      <c r="B388" s="8" t="s">
        <v>522</v>
      </c>
      <c r="C388" s="8" t="s">
        <v>111</v>
      </c>
      <c r="D388" s="62" t="s">
        <v>315</v>
      </c>
      <c r="E388" s="62" t="s">
        <v>315</v>
      </c>
      <c r="F388" s="62" t="s">
        <v>315</v>
      </c>
      <c r="G388" s="62" t="s">
        <v>315</v>
      </c>
      <c r="H388" s="62" t="s">
        <v>315</v>
      </c>
    </row>
    <row r="389" spans="1:8" s="10" customFormat="1" ht="30">
      <c r="A389" s="62" t="s">
        <v>523</v>
      </c>
      <c r="B389" s="8" t="s">
        <v>114</v>
      </c>
      <c r="C389" s="8" t="s">
        <v>111</v>
      </c>
      <c r="D389" s="62" t="s">
        <v>315</v>
      </c>
      <c r="E389" s="62" t="s">
        <v>315</v>
      </c>
      <c r="F389" s="62" t="s">
        <v>315</v>
      </c>
      <c r="G389" s="62" t="s">
        <v>315</v>
      </c>
      <c r="H389" s="62" t="s">
        <v>315</v>
      </c>
    </row>
    <row r="390" spans="1:8" s="10" customFormat="1" ht="30">
      <c r="A390" s="62" t="s">
        <v>524</v>
      </c>
      <c r="B390" s="8" t="s">
        <v>116</v>
      </c>
      <c r="C390" s="8" t="s">
        <v>111</v>
      </c>
      <c r="D390" s="62" t="s">
        <v>315</v>
      </c>
      <c r="E390" s="62" t="s">
        <v>315</v>
      </c>
      <c r="F390" s="62" t="s">
        <v>315</v>
      </c>
      <c r="G390" s="62" t="s">
        <v>315</v>
      </c>
      <c r="H390" s="62" t="s">
        <v>315</v>
      </c>
    </row>
    <row r="391" spans="1:8" s="10" customFormat="1" ht="30">
      <c r="A391" s="62" t="s">
        <v>525</v>
      </c>
      <c r="B391" s="8" t="s">
        <v>118</v>
      </c>
      <c r="C391" s="8" t="s">
        <v>111</v>
      </c>
      <c r="D391" s="62" t="s">
        <v>315</v>
      </c>
      <c r="E391" s="62" t="s">
        <v>315</v>
      </c>
      <c r="F391" s="62" t="s">
        <v>315</v>
      </c>
      <c r="G391" s="62" t="s">
        <v>315</v>
      </c>
      <c r="H391" s="62" t="s">
        <v>315</v>
      </c>
    </row>
    <row r="392" spans="1:8" s="10" customFormat="1" ht="41.25" customHeight="1">
      <c r="A392" s="62" t="s">
        <v>117</v>
      </c>
      <c r="B392" s="8" t="s">
        <v>526</v>
      </c>
      <c r="C392" s="8" t="s">
        <v>111</v>
      </c>
      <c r="D392" s="62" t="s">
        <v>315</v>
      </c>
      <c r="E392" s="62" t="s">
        <v>315</v>
      </c>
      <c r="F392" s="62" t="s">
        <v>315</v>
      </c>
      <c r="G392" s="62" t="s">
        <v>315</v>
      </c>
      <c r="H392" s="62" t="s">
        <v>315</v>
      </c>
    </row>
    <row r="393" spans="1:8" s="10" customFormat="1" ht="41.25" customHeight="1">
      <c r="A393" s="62" t="s">
        <v>119</v>
      </c>
      <c r="B393" s="8" t="s">
        <v>527</v>
      </c>
      <c r="C393" s="8" t="s">
        <v>111</v>
      </c>
      <c r="D393" s="33">
        <f>D394</f>
        <v>2.4266399999999999</v>
      </c>
      <c r="E393" s="33">
        <f>E394</f>
        <v>2.4266399999999999</v>
      </c>
      <c r="F393" s="32">
        <f>F394</f>
        <v>0</v>
      </c>
      <c r="G393" s="38">
        <f>G394</f>
        <v>0</v>
      </c>
      <c r="H393" s="37" t="str">
        <f>H394</f>
        <v>-</v>
      </c>
    </row>
    <row r="394" spans="1:8" s="10" customFormat="1" ht="30">
      <c r="A394" s="62" t="s">
        <v>528</v>
      </c>
      <c r="B394" s="8" t="s">
        <v>529</v>
      </c>
      <c r="C394" s="8" t="s">
        <v>111</v>
      </c>
      <c r="D394" s="33">
        <v>2.4266399999999999</v>
      </c>
      <c r="E394" s="33">
        <f>E400</f>
        <v>2.4266399999999999</v>
      </c>
      <c r="F394" s="32">
        <f>F400</f>
        <v>0</v>
      </c>
      <c r="G394" s="38">
        <f>G400</f>
        <v>0</v>
      </c>
      <c r="H394" s="37" t="str">
        <f>H400</f>
        <v>-</v>
      </c>
    </row>
    <row r="395" spans="1:8" s="10" customFormat="1" ht="30">
      <c r="A395" s="62" t="s">
        <v>530</v>
      </c>
      <c r="B395" s="8" t="s">
        <v>531</v>
      </c>
      <c r="C395" s="8" t="s">
        <v>111</v>
      </c>
      <c r="D395" s="62" t="s">
        <v>315</v>
      </c>
      <c r="E395" s="62" t="s">
        <v>315</v>
      </c>
      <c r="F395" s="62" t="s">
        <v>315</v>
      </c>
      <c r="G395" s="62" t="s">
        <v>315</v>
      </c>
      <c r="H395" s="62" t="s">
        <v>315</v>
      </c>
    </row>
    <row r="396" spans="1:8" s="10" customFormat="1" ht="30">
      <c r="A396" s="62" t="s">
        <v>532</v>
      </c>
      <c r="B396" s="8" t="s">
        <v>114</v>
      </c>
      <c r="C396" s="8" t="s">
        <v>111</v>
      </c>
      <c r="D396" s="62" t="s">
        <v>315</v>
      </c>
      <c r="E396" s="62" t="s">
        <v>315</v>
      </c>
      <c r="F396" s="62" t="s">
        <v>315</v>
      </c>
      <c r="G396" s="62" t="s">
        <v>315</v>
      </c>
      <c r="H396" s="62" t="s">
        <v>315</v>
      </c>
    </row>
    <row r="397" spans="1:8" s="10" customFormat="1" ht="30">
      <c r="A397" s="62" t="s">
        <v>533</v>
      </c>
      <c r="B397" s="8" t="s">
        <v>116</v>
      </c>
      <c r="C397" s="8" t="s">
        <v>111</v>
      </c>
      <c r="D397" s="62" t="s">
        <v>315</v>
      </c>
      <c r="E397" s="62" t="s">
        <v>315</v>
      </c>
      <c r="F397" s="62" t="s">
        <v>315</v>
      </c>
      <c r="G397" s="62" t="s">
        <v>315</v>
      </c>
      <c r="H397" s="62" t="s">
        <v>315</v>
      </c>
    </row>
    <row r="398" spans="1:8" s="10" customFormat="1" ht="30">
      <c r="A398" s="62" t="s">
        <v>534</v>
      </c>
      <c r="B398" s="8" t="s">
        <v>118</v>
      </c>
      <c r="C398" s="8" t="s">
        <v>111</v>
      </c>
      <c r="D398" s="62" t="s">
        <v>315</v>
      </c>
      <c r="E398" s="62" t="s">
        <v>315</v>
      </c>
      <c r="F398" s="62" t="s">
        <v>315</v>
      </c>
      <c r="G398" s="62" t="s">
        <v>315</v>
      </c>
      <c r="H398" s="62" t="s">
        <v>315</v>
      </c>
    </row>
    <row r="399" spans="1:8" s="10" customFormat="1" ht="30">
      <c r="A399" s="62" t="s">
        <v>535</v>
      </c>
      <c r="B399" s="8" t="s">
        <v>327</v>
      </c>
      <c r="C399" s="8" t="s">
        <v>111</v>
      </c>
      <c r="D399" s="62" t="s">
        <v>315</v>
      </c>
      <c r="E399" s="62" t="s">
        <v>315</v>
      </c>
      <c r="F399" s="62" t="s">
        <v>315</v>
      </c>
      <c r="G399" s="62" t="s">
        <v>315</v>
      </c>
      <c r="H399" s="62" t="s">
        <v>315</v>
      </c>
    </row>
    <row r="400" spans="1:8" s="10" customFormat="1" ht="30">
      <c r="A400" s="62" t="s">
        <v>536</v>
      </c>
      <c r="B400" s="8" t="s">
        <v>330</v>
      </c>
      <c r="C400" s="8" t="s">
        <v>111</v>
      </c>
      <c r="D400" s="33">
        <v>2.4266399999999999</v>
      </c>
      <c r="E400" s="33">
        <f>D400</f>
        <v>2.4266399999999999</v>
      </c>
      <c r="F400" s="32">
        <f>E400-D400</f>
        <v>0</v>
      </c>
      <c r="G400" s="38">
        <f>F400/D400*100</f>
        <v>0</v>
      </c>
      <c r="H400" s="37" t="s">
        <v>315</v>
      </c>
    </row>
    <row r="401" spans="1:8" s="10" customFormat="1" ht="30">
      <c r="A401" s="62" t="s">
        <v>537</v>
      </c>
      <c r="B401" s="8" t="s">
        <v>331</v>
      </c>
      <c r="C401" s="8" t="s">
        <v>111</v>
      </c>
      <c r="D401" s="62" t="s">
        <v>315</v>
      </c>
      <c r="E401" s="62" t="s">
        <v>315</v>
      </c>
      <c r="F401" s="62" t="s">
        <v>315</v>
      </c>
      <c r="G401" s="62" t="s">
        <v>315</v>
      </c>
      <c r="H401" s="62" t="s">
        <v>315</v>
      </c>
    </row>
    <row r="402" spans="1:8" s="10" customFormat="1" ht="30">
      <c r="A402" s="62" t="s">
        <v>538</v>
      </c>
      <c r="B402" s="8" t="s">
        <v>337</v>
      </c>
      <c r="C402" s="8" t="s">
        <v>346</v>
      </c>
      <c r="D402" s="62" t="s">
        <v>315</v>
      </c>
      <c r="E402" s="62" t="s">
        <v>315</v>
      </c>
      <c r="F402" s="62" t="s">
        <v>315</v>
      </c>
      <c r="G402" s="62" t="s">
        <v>315</v>
      </c>
      <c r="H402" s="62" t="s">
        <v>315</v>
      </c>
    </row>
    <row r="403" spans="1:8" s="10" customFormat="1" ht="30">
      <c r="A403" s="62" t="s">
        <v>539</v>
      </c>
      <c r="B403" s="8" t="s">
        <v>338</v>
      </c>
      <c r="C403" s="8" t="s">
        <v>111</v>
      </c>
      <c r="D403" s="62" t="s">
        <v>315</v>
      </c>
      <c r="E403" s="62" t="s">
        <v>315</v>
      </c>
      <c r="F403" s="62" t="s">
        <v>315</v>
      </c>
      <c r="G403" s="62" t="s">
        <v>315</v>
      </c>
      <c r="H403" s="62" t="s">
        <v>315</v>
      </c>
    </row>
    <row r="404" spans="1:8" s="10" customFormat="1" ht="30">
      <c r="A404" s="62" t="s">
        <v>540</v>
      </c>
      <c r="B404" s="8" t="s">
        <v>340</v>
      </c>
      <c r="C404" s="8" t="s">
        <v>111</v>
      </c>
      <c r="D404" s="62" t="s">
        <v>315</v>
      </c>
      <c r="E404" s="62" t="s">
        <v>315</v>
      </c>
      <c r="F404" s="62" t="s">
        <v>315</v>
      </c>
      <c r="G404" s="62" t="s">
        <v>315</v>
      </c>
      <c r="H404" s="62" t="s">
        <v>315</v>
      </c>
    </row>
    <row r="405" spans="1:8" s="10" customFormat="1" ht="30">
      <c r="A405" s="62" t="s">
        <v>541</v>
      </c>
      <c r="B405" s="8" t="s">
        <v>134</v>
      </c>
      <c r="C405" s="8" t="s">
        <v>111</v>
      </c>
      <c r="D405" s="62" t="s">
        <v>315</v>
      </c>
      <c r="E405" s="62" t="s">
        <v>315</v>
      </c>
      <c r="F405" s="62" t="s">
        <v>315</v>
      </c>
      <c r="G405" s="62" t="s">
        <v>315</v>
      </c>
      <c r="H405" s="62" t="s">
        <v>315</v>
      </c>
    </row>
    <row r="406" spans="1:8" s="10" customFormat="1" ht="30">
      <c r="A406" s="62" t="s">
        <v>542</v>
      </c>
      <c r="B406" s="8" t="s">
        <v>136</v>
      </c>
      <c r="C406" s="8" t="s">
        <v>111</v>
      </c>
      <c r="D406" s="62" t="s">
        <v>315</v>
      </c>
      <c r="E406" s="62" t="s">
        <v>315</v>
      </c>
      <c r="F406" s="62" t="s">
        <v>315</v>
      </c>
      <c r="G406" s="62" t="s">
        <v>315</v>
      </c>
      <c r="H406" s="62" t="s">
        <v>315</v>
      </c>
    </row>
    <row r="407" spans="1:8" s="10" customFormat="1" ht="30">
      <c r="A407" s="62" t="s">
        <v>543</v>
      </c>
      <c r="B407" s="8" t="s">
        <v>544</v>
      </c>
      <c r="C407" s="8" t="s">
        <v>111</v>
      </c>
      <c r="D407" s="62" t="s">
        <v>315</v>
      </c>
      <c r="E407" s="62" t="s">
        <v>315</v>
      </c>
      <c r="F407" s="62" t="s">
        <v>315</v>
      </c>
      <c r="G407" s="62" t="s">
        <v>315</v>
      </c>
      <c r="H407" s="62" t="s">
        <v>315</v>
      </c>
    </row>
    <row r="408" spans="1:8" s="10" customFormat="1" ht="30">
      <c r="A408" s="62" t="s">
        <v>545</v>
      </c>
      <c r="B408" s="8" t="s">
        <v>546</v>
      </c>
      <c r="C408" s="8" t="s">
        <v>111</v>
      </c>
      <c r="D408" s="62" t="s">
        <v>315</v>
      </c>
      <c r="E408" s="62" t="s">
        <v>315</v>
      </c>
      <c r="F408" s="62" t="s">
        <v>315</v>
      </c>
      <c r="G408" s="62" t="s">
        <v>315</v>
      </c>
      <c r="H408" s="62" t="s">
        <v>315</v>
      </c>
    </row>
    <row r="409" spans="1:8" s="10" customFormat="1" ht="30">
      <c r="A409" s="62" t="s">
        <v>547</v>
      </c>
      <c r="B409" s="8" t="s">
        <v>531</v>
      </c>
      <c r="C409" s="8" t="s">
        <v>111</v>
      </c>
      <c r="D409" s="62" t="s">
        <v>315</v>
      </c>
      <c r="E409" s="62" t="s">
        <v>315</v>
      </c>
      <c r="F409" s="62" t="s">
        <v>315</v>
      </c>
      <c r="G409" s="62" t="s">
        <v>315</v>
      </c>
      <c r="H409" s="62" t="s">
        <v>315</v>
      </c>
    </row>
    <row r="410" spans="1:8" s="10" customFormat="1" ht="30">
      <c r="A410" s="62" t="s">
        <v>548</v>
      </c>
      <c r="B410" s="8" t="s">
        <v>114</v>
      </c>
      <c r="C410" s="8" t="s">
        <v>111</v>
      </c>
      <c r="D410" s="62" t="s">
        <v>315</v>
      </c>
      <c r="E410" s="62" t="s">
        <v>315</v>
      </c>
      <c r="F410" s="62" t="s">
        <v>315</v>
      </c>
      <c r="G410" s="62" t="s">
        <v>315</v>
      </c>
      <c r="H410" s="62" t="s">
        <v>315</v>
      </c>
    </row>
    <row r="411" spans="1:8" s="10" customFormat="1" ht="30">
      <c r="A411" s="62" t="s">
        <v>549</v>
      </c>
      <c r="B411" s="8" t="s">
        <v>116</v>
      </c>
      <c r="C411" s="8" t="s">
        <v>111</v>
      </c>
      <c r="D411" s="62" t="s">
        <v>315</v>
      </c>
      <c r="E411" s="62" t="s">
        <v>315</v>
      </c>
      <c r="F411" s="62" t="s">
        <v>315</v>
      </c>
      <c r="G411" s="62" t="s">
        <v>315</v>
      </c>
      <c r="H411" s="62" t="s">
        <v>315</v>
      </c>
    </row>
    <row r="412" spans="1:8" s="10" customFormat="1" ht="30">
      <c r="A412" s="62" t="s">
        <v>550</v>
      </c>
      <c r="B412" s="8" t="s">
        <v>118</v>
      </c>
      <c r="C412" s="8" t="s">
        <v>111</v>
      </c>
      <c r="D412" s="62" t="s">
        <v>315</v>
      </c>
      <c r="E412" s="62" t="s">
        <v>315</v>
      </c>
      <c r="F412" s="62" t="s">
        <v>315</v>
      </c>
      <c r="G412" s="62" t="s">
        <v>315</v>
      </c>
      <c r="H412" s="62" t="s">
        <v>315</v>
      </c>
    </row>
    <row r="413" spans="1:8" s="10" customFormat="1" ht="30">
      <c r="A413" s="62" t="s">
        <v>551</v>
      </c>
      <c r="B413" s="8" t="s">
        <v>327</v>
      </c>
      <c r="C413" s="8" t="s">
        <v>111</v>
      </c>
      <c r="D413" s="62" t="s">
        <v>315</v>
      </c>
      <c r="E413" s="62" t="s">
        <v>315</v>
      </c>
      <c r="F413" s="62" t="s">
        <v>315</v>
      </c>
      <c r="G413" s="62" t="s">
        <v>315</v>
      </c>
      <c r="H413" s="62" t="s">
        <v>315</v>
      </c>
    </row>
    <row r="414" spans="1:8" s="10" customFormat="1" ht="30">
      <c r="A414" s="62" t="s">
        <v>552</v>
      </c>
      <c r="B414" s="8" t="s">
        <v>330</v>
      </c>
      <c r="C414" s="8" t="s">
        <v>111</v>
      </c>
      <c r="D414" s="62" t="s">
        <v>315</v>
      </c>
      <c r="E414" s="62" t="s">
        <v>315</v>
      </c>
      <c r="F414" s="62" t="s">
        <v>315</v>
      </c>
      <c r="G414" s="62" t="s">
        <v>315</v>
      </c>
      <c r="H414" s="62" t="s">
        <v>315</v>
      </c>
    </row>
    <row r="415" spans="1:8" s="10" customFormat="1" ht="30">
      <c r="A415" s="62" t="s">
        <v>553</v>
      </c>
      <c r="B415" s="8" t="s">
        <v>331</v>
      </c>
      <c r="C415" s="8" t="s">
        <v>111</v>
      </c>
      <c r="D415" s="62" t="s">
        <v>315</v>
      </c>
      <c r="E415" s="62" t="s">
        <v>315</v>
      </c>
      <c r="F415" s="62" t="s">
        <v>315</v>
      </c>
      <c r="G415" s="62" t="s">
        <v>315</v>
      </c>
      <c r="H415" s="62" t="s">
        <v>315</v>
      </c>
    </row>
    <row r="416" spans="1:8" s="10" customFormat="1" ht="30">
      <c r="A416" s="62" t="s">
        <v>554</v>
      </c>
      <c r="B416" s="8" t="s">
        <v>337</v>
      </c>
      <c r="C416" s="8" t="s">
        <v>111</v>
      </c>
      <c r="D416" s="62" t="s">
        <v>315</v>
      </c>
      <c r="E416" s="62" t="s">
        <v>315</v>
      </c>
      <c r="F416" s="62" t="s">
        <v>315</v>
      </c>
      <c r="G416" s="62" t="s">
        <v>315</v>
      </c>
      <c r="H416" s="62" t="s">
        <v>315</v>
      </c>
    </row>
    <row r="417" spans="1:8" s="10" customFormat="1" ht="30">
      <c r="A417" s="62" t="s">
        <v>555</v>
      </c>
      <c r="B417" s="8" t="s">
        <v>338</v>
      </c>
      <c r="C417" s="8" t="s">
        <v>111</v>
      </c>
      <c r="D417" s="62" t="s">
        <v>315</v>
      </c>
      <c r="E417" s="62" t="s">
        <v>315</v>
      </c>
      <c r="F417" s="62" t="s">
        <v>315</v>
      </c>
      <c r="G417" s="62" t="s">
        <v>315</v>
      </c>
      <c r="H417" s="62" t="s">
        <v>315</v>
      </c>
    </row>
    <row r="418" spans="1:8" s="10" customFormat="1" ht="30">
      <c r="A418" s="62" t="s">
        <v>556</v>
      </c>
      <c r="B418" s="8" t="s">
        <v>340</v>
      </c>
      <c r="C418" s="8" t="s">
        <v>111</v>
      </c>
      <c r="D418" s="62" t="s">
        <v>315</v>
      </c>
      <c r="E418" s="62" t="s">
        <v>315</v>
      </c>
      <c r="F418" s="62" t="s">
        <v>315</v>
      </c>
      <c r="G418" s="62" t="s">
        <v>315</v>
      </c>
      <c r="H418" s="62" t="s">
        <v>315</v>
      </c>
    </row>
    <row r="419" spans="1:8" s="10" customFormat="1" ht="30">
      <c r="A419" s="62" t="s">
        <v>557</v>
      </c>
      <c r="B419" s="8" t="s">
        <v>134</v>
      </c>
      <c r="C419" s="8" t="s">
        <v>111</v>
      </c>
      <c r="D419" s="62" t="s">
        <v>315</v>
      </c>
      <c r="E419" s="62" t="s">
        <v>315</v>
      </c>
      <c r="F419" s="62" t="s">
        <v>315</v>
      </c>
      <c r="G419" s="62" t="s">
        <v>315</v>
      </c>
      <c r="H419" s="62" t="s">
        <v>315</v>
      </c>
    </row>
    <row r="420" spans="1:8" s="10" customFormat="1" ht="30">
      <c r="A420" s="62" t="s">
        <v>558</v>
      </c>
      <c r="B420" s="8" t="s">
        <v>136</v>
      </c>
      <c r="C420" s="8" t="s">
        <v>111</v>
      </c>
      <c r="D420" s="62" t="s">
        <v>315</v>
      </c>
      <c r="E420" s="62" t="s">
        <v>315</v>
      </c>
      <c r="F420" s="62" t="s">
        <v>315</v>
      </c>
      <c r="G420" s="62" t="s">
        <v>315</v>
      </c>
      <c r="H420" s="62" t="s">
        <v>315</v>
      </c>
    </row>
    <row r="421" spans="1:8" s="10" customFormat="1" ht="30">
      <c r="A421" s="62" t="s">
        <v>121</v>
      </c>
      <c r="B421" s="8" t="s">
        <v>559</v>
      </c>
      <c r="C421" s="8" t="s">
        <v>111</v>
      </c>
      <c r="D421" s="62">
        <v>0.63600000000000001</v>
      </c>
      <c r="E421" s="33">
        <v>0</v>
      </c>
      <c r="F421" s="33">
        <f>E421-D421</f>
        <v>-0.63600000000000001</v>
      </c>
      <c r="G421" s="62">
        <f>F421*100/D421</f>
        <v>-100</v>
      </c>
      <c r="H421" s="37" t="s">
        <v>315</v>
      </c>
    </row>
    <row r="422" spans="1:8" s="10" customFormat="1" ht="30">
      <c r="A422" s="62" t="s">
        <v>123</v>
      </c>
      <c r="B422" s="8" t="s">
        <v>560</v>
      </c>
      <c r="C422" s="8" t="s">
        <v>111</v>
      </c>
      <c r="D422" s="62" t="s">
        <v>315</v>
      </c>
      <c r="E422" s="33">
        <v>0.255</v>
      </c>
      <c r="F422" s="33" t="s">
        <v>315</v>
      </c>
      <c r="G422" s="62" t="s">
        <v>315</v>
      </c>
      <c r="H422" s="37" t="s">
        <v>315</v>
      </c>
    </row>
    <row r="423" spans="1:8" s="10" customFormat="1" ht="30">
      <c r="A423" s="62" t="s">
        <v>561</v>
      </c>
      <c r="B423" s="8" t="s">
        <v>562</v>
      </c>
      <c r="C423" s="8" t="s">
        <v>111</v>
      </c>
      <c r="D423" s="62" t="s">
        <v>315</v>
      </c>
      <c r="E423" s="62" t="s">
        <v>315</v>
      </c>
      <c r="F423" s="62" t="s">
        <v>315</v>
      </c>
      <c r="G423" s="62" t="s">
        <v>315</v>
      </c>
      <c r="H423" s="62" t="s">
        <v>315</v>
      </c>
    </row>
    <row r="424" spans="1:8" s="10" customFormat="1" ht="30">
      <c r="A424" s="62" t="s">
        <v>563</v>
      </c>
      <c r="B424" s="8" t="s">
        <v>564</v>
      </c>
      <c r="C424" s="8" t="s">
        <v>111</v>
      </c>
      <c r="D424" s="62" t="s">
        <v>315</v>
      </c>
      <c r="E424" s="62" t="s">
        <v>315</v>
      </c>
      <c r="F424" s="62" t="s">
        <v>315</v>
      </c>
      <c r="G424" s="62" t="s">
        <v>315</v>
      </c>
      <c r="H424" s="62" t="s">
        <v>315</v>
      </c>
    </row>
    <row r="425" spans="1:8" s="28" customFormat="1" ht="28.5">
      <c r="A425" s="59" t="s">
        <v>565</v>
      </c>
      <c r="B425" s="63" t="s">
        <v>566</v>
      </c>
      <c r="C425" s="63" t="s">
        <v>111</v>
      </c>
      <c r="D425" s="59" t="s">
        <v>315</v>
      </c>
      <c r="E425" s="59" t="s">
        <v>315</v>
      </c>
      <c r="F425" s="59" t="s">
        <v>315</v>
      </c>
      <c r="G425" s="59" t="s">
        <v>315</v>
      </c>
      <c r="H425" s="59" t="s">
        <v>315</v>
      </c>
    </row>
    <row r="426" spans="1:8" s="10" customFormat="1" ht="30">
      <c r="A426" s="62" t="s">
        <v>140</v>
      </c>
      <c r="B426" s="8" t="s">
        <v>567</v>
      </c>
      <c r="C426" s="8" t="s">
        <v>111</v>
      </c>
      <c r="D426" s="62" t="s">
        <v>315</v>
      </c>
      <c r="E426" s="62" t="s">
        <v>315</v>
      </c>
      <c r="F426" s="62" t="s">
        <v>315</v>
      </c>
      <c r="G426" s="62" t="s">
        <v>315</v>
      </c>
      <c r="H426" s="62" t="s">
        <v>315</v>
      </c>
    </row>
    <row r="427" spans="1:8" s="10" customFormat="1" ht="30">
      <c r="A427" s="62" t="s">
        <v>144</v>
      </c>
      <c r="B427" s="8" t="s">
        <v>568</v>
      </c>
      <c r="C427" s="8" t="s">
        <v>111</v>
      </c>
      <c r="D427" s="62" t="s">
        <v>315</v>
      </c>
      <c r="E427" s="62" t="s">
        <v>315</v>
      </c>
      <c r="F427" s="62" t="s">
        <v>315</v>
      </c>
      <c r="G427" s="62" t="s">
        <v>315</v>
      </c>
      <c r="H427" s="62" t="s">
        <v>315</v>
      </c>
    </row>
    <row r="428" spans="1:8" s="10" customFormat="1" ht="30">
      <c r="A428" s="62" t="s">
        <v>145</v>
      </c>
      <c r="B428" s="8" t="s">
        <v>569</v>
      </c>
      <c r="C428" s="8" t="s">
        <v>111</v>
      </c>
      <c r="D428" s="62" t="s">
        <v>315</v>
      </c>
      <c r="E428" s="62" t="s">
        <v>315</v>
      </c>
      <c r="F428" s="62" t="s">
        <v>315</v>
      </c>
      <c r="G428" s="62" t="s">
        <v>315</v>
      </c>
      <c r="H428" s="62" t="s">
        <v>315</v>
      </c>
    </row>
    <row r="429" spans="1:8" s="10" customFormat="1" ht="30">
      <c r="A429" s="62" t="s">
        <v>146</v>
      </c>
      <c r="B429" s="8" t="s">
        <v>570</v>
      </c>
      <c r="C429" s="8" t="s">
        <v>111</v>
      </c>
      <c r="D429" s="62" t="s">
        <v>315</v>
      </c>
      <c r="E429" s="62" t="s">
        <v>315</v>
      </c>
      <c r="F429" s="62" t="s">
        <v>315</v>
      </c>
      <c r="G429" s="62" t="s">
        <v>315</v>
      </c>
      <c r="H429" s="62" t="s">
        <v>315</v>
      </c>
    </row>
    <row r="430" spans="1:8" s="10" customFormat="1" ht="30">
      <c r="A430" s="62" t="s">
        <v>147</v>
      </c>
      <c r="B430" s="8" t="s">
        <v>571</v>
      </c>
      <c r="C430" s="8" t="s">
        <v>111</v>
      </c>
      <c r="D430" s="62" t="s">
        <v>315</v>
      </c>
      <c r="E430" s="62" t="s">
        <v>315</v>
      </c>
      <c r="F430" s="62" t="s">
        <v>315</v>
      </c>
      <c r="G430" s="62" t="s">
        <v>315</v>
      </c>
      <c r="H430" s="62" t="s">
        <v>315</v>
      </c>
    </row>
    <row r="431" spans="1:8" s="10" customFormat="1" ht="30">
      <c r="A431" s="62" t="s">
        <v>187</v>
      </c>
      <c r="B431" s="8" t="s">
        <v>572</v>
      </c>
      <c r="C431" s="8" t="s">
        <v>111</v>
      </c>
      <c r="D431" s="62" t="s">
        <v>315</v>
      </c>
      <c r="E431" s="62" t="s">
        <v>315</v>
      </c>
      <c r="F431" s="62" t="s">
        <v>315</v>
      </c>
      <c r="G431" s="62" t="s">
        <v>315</v>
      </c>
      <c r="H431" s="62" t="s">
        <v>315</v>
      </c>
    </row>
    <row r="432" spans="1:8" s="10" customFormat="1" ht="30">
      <c r="A432" s="62" t="s">
        <v>573</v>
      </c>
      <c r="B432" s="8" t="s">
        <v>574</v>
      </c>
      <c r="C432" s="8" t="s">
        <v>111</v>
      </c>
      <c r="D432" s="62" t="s">
        <v>315</v>
      </c>
      <c r="E432" s="62" t="s">
        <v>315</v>
      </c>
      <c r="F432" s="62" t="s">
        <v>315</v>
      </c>
      <c r="G432" s="62" t="s">
        <v>315</v>
      </c>
      <c r="H432" s="62" t="s">
        <v>315</v>
      </c>
    </row>
    <row r="433" spans="1:8" s="10" customFormat="1" ht="30">
      <c r="A433" s="62" t="s">
        <v>189</v>
      </c>
      <c r="B433" s="8" t="s">
        <v>575</v>
      </c>
      <c r="C433" s="8" t="s">
        <v>111</v>
      </c>
      <c r="D433" s="62" t="s">
        <v>315</v>
      </c>
      <c r="E433" s="62" t="s">
        <v>315</v>
      </c>
      <c r="F433" s="62" t="s">
        <v>315</v>
      </c>
      <c r="G433" s="62" t="s">
        <v>315</v>
      </c>
      <c r="H433" s="62" t="s">
        <v>315</v>
      </c>
    </row>
    <row r="434" spans="1:8" s="10" customFormat="1" ht="30">
      <c r="A434" s="62" t="s">
        <v>576</v>
      </c>
      <c r="B434" s="8" t="s">
        <v>577</v>
      </c>
      <c r="C434" s="8" t="s">
        <v>111</v>
      </c>
      <c r="D434" s="62" t="s">
        <v>315</v>
      </c>
      <c r="E434" s="62" t="s">
        <v>315</v>
      </c>
      <c r="F434" s="62" t="s">
        <v>315</v>
      </c>
      <c r="G434" s="62" t="s">
        <v>315</v>
      </c>
      <c r="H434" s="62" t="s">
        <v>315</v>
      </c>
    </row>
    <row r="435" spans="1:8" s="10" customFormat="1" ht="30">
      <c r="A435" s="62" t="s">
        <v>148</v>
      </c>
      <c r="B435" s="8" t="s">
        <v>578</v>
      </c>
      <c r="C435" s="8" t="s">
        <v>111</v>
      </c>
      <c r="D435" s="62" t="s">
        <v>315</v>
      </c>
      <c r="E435" s="62" t="s">
        <v>315</v>
      </c>
      <c r="F435" s="62" t="s">
        <v>315</v>
      </c>
      <c r="G435" s="62" t="s">
        <v>315</v>
      </c>
      <c r="H435" s="62" t="s">
        <v>315</v>
      </c>
    </row>
    <row r="436" spans="1:8" s="10" customFormat="1" ht="30">
      <c r="A436" s="62" t="s">
        <v>149</v>
      </c>
      <c r="B436" s="8" t="s">
        <v>579</v>
      </c>
      <c r="C436" s="8" t="s">
        <v>111</v>
      </c>
      <c r="D436" s="62" t="s">
        <v>315</v>
      </c>
      <c r="E436" s="62" t="s">
        <v>315</v>
      </c>
      <c r="F436" s="62" t="s">
        <v>315</v>
      </c>
      <c r="G436" s="62" t="s">
        <v>315</v>
      </c>
      <c r="H436" s="62" t="s">
        <v>315</v>
      </c>
    </row>
    <row r="437" spans="1:8" s="28" customFormat="1" ht="14.25">
      <c r="A437" s="59" t="s">
        <v>207</v>
      </c>
      <c r="B437" s="63" t="s">
        <v>200</v>
      </c>
      <c r="C437" s="63" t="s">
        <v>315</v>
      </c>
      <c r="D437" s="63" t="s">
        <v>20</v>
      </c>
      <c r="E437" s="63" t="s">
        <v>20</v>
      </c>
      <c r="F437" s="63" t="s">
        <v>20</v>
      </c>
      <c r="G437" s="63" t="s">
        <v>20</v>
      </c>
      <c r="H437" s="63" t="s">
        <v>20</v>
      </c>
    </row>
    <row r="438" spans="1:8" s="10" customFormat="1" ht="45">
      <c r="A438" s="62" t="s">
        <v>580</v>
      </c>
      <c r="B438" s="8" t="s">
        <v>581</v>
      </c>
      <c r="C438" s="8" t="s">
        <v>111</v>
      </c>
      <c r="D438" s="39" t="s">
        <v>315</v>
      </c>
      <c r="E438" s="62" t="s">
        <v>315</v>
      </c>
      <c r="F438" s="62" t="s">
        <v>315</v>
      </c>
      <c r="G438" s="62" t="s">
        <v>315</v>
      </c>
      <c r="H438" s="62" t="s">
        <v>315</v>
      </c>
    </row>
    <row r="439" spans="1:8" s="10" customFormat="1" ht="30">
      <c r="A439" s="62" t="s">
        <v>209</v>
      </c>
      <c r="B439" s="8" t="s">
        <v>582</v>
      </c>
      <c r="C439" s="8" t="s">
        <v>111</v>
      </c>
      <c r="D439" s="39" t="s">
        <v>315</v>
      </c>
      <c r="E439" s="62" t="s">
        <v>315</v>
      </c>
      <c r="F439" s="62" t="s">
        <v>315</v>
      </c>
      <c r="G439" s="62" t="s">
        <v>315</v>
      </c>
      <c r="H439" s="62" t="s">
        <v>315</v>
      </c>
    </row>
    <row r="440" spans="1:8" s="10" customFormat="1" ht="30">
      <c r="A440" s="62" t="s">
        <v>210</v>
      </c>
      <c r="B440" s="8" t="s">
        <v>583</v>
      </c>
      <c r="C440" s="8" t="s">
        <v>111</v>
      </c>
      <c r="D440" s="39" t="s">
        <v>315</v>
      </c>
      <c r="E440" s="62" t="s">
        <v>315</v>
      </c>
      <c r="F440" s="62" t="s">
        <v>315</v>
      </c>
      <c r="G440" s="62" t="s">
        <v>315</v>
      </c>
      <c r="H440" s="62" t="s">
        <v>315</v>
      </c>
    </row>
    <row r="441" spans="1:8" s="10" customFormat="1" ht="30">
      <c r="A441" s="62" t="s">
        <v>211</v>
      </c>
      <c r="B441" s="8" t="s">
        <v>584</v>
      </c>
      <c r="C441" s="8" t="s">
        <v>111</v>
      </c>
      <c r="D441" s="39" t="s">
        <v>315</v>
      </c>
      <c r="E441" s="62" t="s">
        <v>315</v>
      </c>
      <c r="F441" s="62" t="s">
        <v>315</v>
      </c>
      <c r="G441" s="62" t="s">
        <v>315</v>
      </c>
      <c r="H441" s="62" t="s">
        <v>315</v>
      </c>
    </row>
    <row r="442" spans="1:8" s="10" customFormat="1" ht="45">
      <c r="A442" s="62" t="s">
        <v>212</v>
      </c>
      <c r="B442" s="8" t="s">
        <v>585</v>
      </c>
      <c r="C442" s="8" t="s">
        <v>315</v>
      </c>
      <c r="D442" s="39" t="s">
        <v>315</v>
      </c>
      <c r="E442" s="62" t="s">
        <v>315</v>
      </c>
      <c r="F442" s="62" t="s">
        <v>315</v>
      </c>
      <c r="G442" s="62" t="s">
        <v>315</v>
      </c>
      <c r="H442" s="62" t="s">
        <v>315</v>
      </c>
    </row>
    <row r="443" spans="1:8" s="10" customFormat="1" ht="30">
      <c r="A443" s="62" t="s">
        <v>586</v>
      </c>
      <c r="B443" s="8" t="s">
        <v>587</v>
      </c>
      <c r="C443" s="8" t="s">
        <v>111</v>
      </c>
      <c r="D443" s="39" t="s">
        <v>315</v>
      </c>
      <c r="E443" s="62" t="s">
        <v>315</v>
      </c>
      <c r="F443" s="62" t="s">
        <v>315</v>
      </c>
      <c r="G443" s="62" t="s">
        <v>315</v>
      </c>
      <c r="H443" s="62" t="s">
        <v>315</v>
      </c>
    </row>
    <row r="444" spans="1:8" s="10" customFormat="1" ht="30">
      <c r="A444" s="62" t="s">
        <v>588</v>
      </c>
      <c r="B444" s="8" t="s">
        <v>589</v>
      </c>
      <c r="C444" s="8" t="s">
        <v>111</v>
      </c>
      <c r="D444" s="39" t="s">
        <v>315</v>
      </c>
      <c r="E444" s="62" t="s">
        <v>315</v>
      </c>
      <c r="F444" s="62" t="s">
        <v>315</v>
      </c>
      <c r="G444" s="62" t="s">
        <v>315</v>
      </c>
      <c r="H444" s="62" t="s">
        <v>315</v>
      </c>
    </row>
    <row r="445" spans="1:8" s="10" customFormat="1" ht="30" customHeight="1">
      <c r="A445" s="62" t="s">
        <v>590</v>
      </c>
      <c r="B445" s="8" t="s">
        <v>591</v>
      </c>
      <c r="C445" s="8" t="s">
        <v>111</v>
      </c>
      <c r="D445" s="39" t="s">
        <v>315</v>
      </c>
      <c r="E445" s="62" t="s">
        <v>315</v>
      </c>
      <c r="F445" s="62" t="s">
        <v>315</v>
      </c>
      <c r="G445" s="62" t="s">
        <v>315</v>
      </c>
      <c r="H445" s="62" t="s">
        <v>315</v>
      </c>
    </row>
    <row r="446" spans="1:8" s="10" customFormat="1" ht="15" customHeight="1">
      <c r="A446" s="125" t="s">
        <v>592</v>
      </c>
      <c r="B446" s="126"/>
      <c r="C446" s="126"/>
      <c r="D446" s="126"/>
      <c r="E446" s="126"/>
      <c r="F446" s="126"/>
      <c r="G446" s="126"/>
      <c r="H446" s="127"/>
    </row>
    <row r="447" spans="1:8" s="10" customFormat="1" ht="15" customHeight="1">
      <c r="A447" s="124" t="s">
        <v>757</v>
      </c>
      <c r="B447" s="124"/>
      <c r="C447" s="124"/>
      <c r="D447" s="124"/>
      <c r="E447" s="124"/>
      <c r="F447" s="124"/>
      <c r="G447" s="124"/>
      <c r="H447" s="124"/>
    </row>
    <row r="448" spans="1:8" s="10" customFormat="1" ht="15" customHeight="1">
      <c r="A448" s="124" t="s">
        <v>593</v>
      </c>
      <c r="B448" s="124"/>
      <c r="C448" s="124"/>
      <c r="D448" s="124"/>
      <c r="E448" s="124"/>
      <c r="F448" s="124"/>
      <c r="G448" s="124"/>
      <c r="H448" s="124"/>
    </row>
    <row r="449" spans="1:8" s="10" customFormat="1" ht="31.5" customHeight="1">
      <c r="A449" s="124" t="s">
        <v>594</v>
      </c>
      <c r="B449" s="124"/>
      <c r="C449" s="124"/>
      <c r="D449" s="124"/>
      <c r="E449" s="124"/>
      <c r="F449" s="124"/>
      <c r="G449" s="124"/>
      <c r="H449" s="124"/>
    </row>
    <row r="450" spans="1:8" s="10" customFormat="1" ht="15" customHeight="1">
      <c r="A450" s="124" t="s">
        <v>758</v>
      </c>
      <c r="B450" s="124"/>
      <c r="C450" s="124"/>
      <c r="D450" s="124"/>
      <c r="E450" s="124"/>
      <c r="F450" s="124"/>
      <c r="G450" s="124"/>
      <c r="H450" s="124"/>
    </row>
    <row r="451" spans="1:8" s="10" customFormat="1">
      <c r="A451" s="124" t="s">
        <v>595</v>
      </c>
      <c r="B451" s="124"/>
      <c r="C451" s="124"/>
      <c r="D451" s="124"/>
      <c r="E451" s="124"/>
      <c r="F451" s="124"/>
      <c r="G451" s="124"/>
      <c r="H451" s="124"/>
    </row>
    <row r="452" spans="1:8" s="10" customFormat="1">
      <c r="A452" s="71"/>
    </row>
    <row r="453" spans="1:8">
      <c r="A453" s="73"/>
    </row>
    <row r="454" spans="1:8">
      <c r="A454" s="74"/>
    </row>
  </sheetData>
  <mergeCells count="34">
    <mergeCell ref="A367:B367"/>
    <mergeCell ref="A451:H451"/>
    <mergeCell ref="A450:H450"/>
    <mergeCell ref="A446:H446"/>
    <mergeCell ref="A447:H447"/>
    <mergeCell ref="A448:H448"/>
    <mergeCell ref="A449:H449"/>
    <mergeCell ref="A364:A365"/>
    <mergeCell ref="B364:B365"/>
    <mergeCell ref="C364:C365"/>
    <mergeCell ref="A17:H17"/>
    <mergeCell ref="A161:H161"/>
    <mergeCell ref="B313:H313"/>
    <mergeCell ref="D364:E364"/>
    <mergeCell ref="F364:G364"/>
    <mergeCell ref="H364:H365"/>
    <mergeCell ref="A3:H3"/>
    <mergeCell ref="A4:H4"/>
    <mergeCell ref="A5:H5"/>
    <mergeCell ref="A6:H6"/>
    <mergeCell ref="A363:H363"/>
    <mergeCell ref="A11:J11"/>
    <mergeCell ref="A13:H13"/>
    <mergeCell ref="A14:A15"/>
    <mergeCell ref="B14:B15"/>
    <mergeCell ref="C14:C15"/>
    <mergeCell ref="D14:E14"/>
    <mergeCell ref="F14:G14"/>
    <mergeCell ref="H14:H15"/>
    <mergeCell ref="A8:H8"/>
    <mergeCell ref="A9:H9"/>
    <mergeCell ref="A10:H10"/>
    <mergeCell ref="A12:H12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2025-03-13T07:16:14Z</cp:lastPrinted>
  <dcterms:created xsi:type="dcterms:W3CDTF">2019-02-14T09:24:47Z</dcterms:created>
  <dcterms:modified xsi:type="dcterms:W3CDTF">2025-03-13T08:45:14Z</dcterms:modified>
</cp:coreProperties>
</file>